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BE38" i="9"/>
  <c r="AM38" i="9"/>
  <c r="U38" i="9"/>
  <c r="BE37" i="9"/>
  <c r="AM37" i="9"/>
  <c r="BE36" i="9"/>
  <c r="C35" i="9"/>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C39" i="9" s="1"/>
  <c r="U34" i="9"/>
  <c r="U35" i="9" l="1"/>
  <c r="U36" i="9" s="1"/>
  <c r="U37" i="9" s="1"/>
  <c r="AM34" i="9"/>
  <c r="AM35" i="9" s="1"/>
  <c r="AM36" i="9" s="1"/>
  <c r="BE34" i="9" l="1"/>
  <c r="BE35" i="9" s="1"/>
  <c r="BW34" i="9" l="1"/>
  <c r="BW35" i="9" s="1"/>
  <c r="BW36" i="9" s="1"/>
  <c r="BW37" i="9" s="1"/>
  <c r="BW38" i="9" s="1"/>
  <c r="BW39" i="9" s="1"/>
  <c r="BW40" i="9" s="1"/>
  <c r="BW41" i="9" s="1"/>
  <c r="BW42" i="9" s="1"/>
  <c r="BW43" i="9" s="1"/>
  <c r="CO34" i="9" l="1"/>
  <c r="CO35" i="9" s="1"/>
  <c r="CO36" i="9" s="1"/>
  <c r="CO37" i="9" s="1"/>
  <c r="CO38" i="9" s="1"/>
  <c r="CO39" i="9" s="1"/>
  <c r="CO40" i="9" s="1"/>
  <c r="CO41" i="9" s="1"/>
</calcChain>
</file>

<file path=xl/sharedStrings.xml><?xml version="1.0" encoding="utf-8"?>
<sst xmlns="http://schemas.openxmlformats.org/spreadsheetml/2006/main" count="1017" uniqueCount="577">
  <si>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</si>
  <si>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</si>
  <si>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</si>
  <si>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</si>
  <si>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</si>
  <si>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</si>
  <si>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</si>
  <si>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</si>
  <si>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</si>
  <si>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</si>
  <si>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</si>
  <si>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</si>
  <si>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</si>
  <si>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</si>
  <si>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</si>
  <si>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</si>
  <si>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</si>
  <si>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</si>
  <si>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</si>
  <si>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</si>
  <si>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</si>
  <si>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</si>
  <si>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</si>
  <si>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</si>
  <si>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</si>
  <si>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</si>
  <si>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</si>
  <si>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</si>
  <si>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</si>
  <si>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</si>
  <si>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</si>
  <si>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</si>
  <si>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</si>
  <si>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</si>
  <si>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</si>
  <si>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</si>
  <si>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</si>
  <si>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</si>
  <si>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</si>
  <si>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</si>
  <si>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</si>
  <si>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</si>
  <si>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</si>
  <si>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</si>
  <si>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</si>
  <si>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</si>
  <si>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</si>
  <si>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</si>
  <si>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</si>
  <si>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</si>
  <si>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</si>
  <si>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</si>
  <si>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</si>
  <si>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</si>
  <si>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</si>
  <si>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</si>
  <si>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</si>
  <si>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</si>
  <si>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</si>
  <si>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</si>
  <si>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</si>
  <si>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</si>
  <si>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</si>
  <si>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</si>
  <si>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</si>
  <si>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</si>
  <si>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</si>
  <si>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</si>
  <si>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</si>
  <si>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</si>
  <si>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</si>
  <si>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</si>
  <si>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</si>
  <si>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</si>
  <si>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</si>
  <si>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</si>
  <si>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</si>
  <si>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</si>
  <si>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</si>
  <si>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</si>
  <si>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</si>
  <si>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</si>
  <si>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</si>
  <si>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</si>
  <si>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</si>
  <si>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</si>
  <si>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</si>
  <si>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</si>
  <si>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</si>
  <si>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</si>
  <si>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</si>
  <si>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</si>
  <si>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</si>
  <si>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</si>
  <si>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</si>
  <si>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</si>
  <si>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</si>
  <si>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</si>
  <si>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</si>
  <si>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</si>
  <si>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</si>
  <si>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</si>
  <si>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</si>
  <si>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</si>
  <si>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</si>
  <si>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</si>
  <si>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</si>
  <si>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</si>
  <si>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</si>
  <si>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</si>
  <si>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</si>
  <si>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</si>
  <si>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</si>
  <si>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</si>
  <si>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</si>
  <si>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</si>
  <si>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</si>
  <si>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</si>
  <si>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</si>
  <si>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</si>
  <si>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</si>
  <si>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</si>
  <si>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</si>
  <si>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</si>
  <si>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</si>
  <si>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</si>
  <si>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</si>
  <si>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</si>
  <si>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</si>
  <si>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</si>
  <si>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</si>
  <si>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</si>
  <si>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</si>
  <si>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</si>
  <si>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</si>
  <si>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</si>
  <si>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</si>
  <si>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</si>
  <si>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</si>
  <si>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</si>
  <si>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</si>
  <si>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</si>
  <si>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</si>
  <si>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</si>
  <si>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</si>
  <si>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</si>
  <si>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</si>
  <si>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</si>
  <si>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</si>
  <si>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</si>
  <si>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</si>
  <si>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</si>
  <si>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</si>
  <si>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</si>
  <si>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</si>
  <si>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</si>
  <si>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</si>
  <si>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</si>
  <si>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</si>
  <si>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</si>
  <si>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</si>
  <si>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</si>
  <si>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</si>
  <si>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</si>
  <si>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</si>
  <si>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</si>
  <si>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</si>
  <si>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</si>
  <si>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</si>
  <si>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</si>
  <si>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</si>
  <si>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</si>
  <si>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</si>
  <si>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</si>
  <si>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</si>
  <si>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</si>
  <si>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</si>
  <si>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</si>
  <si>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</si>
  <si>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</si>
  <si>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</si>
  <si>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</si>
  <si>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</si>
  <si>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</si>
  <si>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</si>
  <si>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</si>
  <si>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</si>
  <si>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</si>
  <si>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</si>
  <si>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</si>
  <si>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</si>
  <si>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</si>
  <si>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</si>
  <si>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</si>
  <si>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</si>
  <si>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</si>
  <si>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岡山県美作市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</si>
  <si>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</si>
  <si>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</si>
  <si>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</si>
  <si>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</si>
  <si>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</si>
  <si>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</si>
  <si>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</si>
  <si>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</si>
  <si>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</si>
  <si>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</si>
  <si>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</si>
  <si>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</si>
  <si>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</si>
  <si>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</si>
  <si>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</si>
  <si>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</si>
  <si>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</si>
  <si>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</si>
  <si>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</si>
  <si>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</si>
  <si>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</si>
  <si>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</si>
  <si>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</si>
  <si>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</si>
  <si>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</si>
  <si>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</si>
  <si>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</si>
  <si>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</si>
  <si>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</si>
  <si>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</si>
  <si>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</si>
  <si>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</si>
  <si>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</si>
  <si>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</si>
  <si>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</si>
  <si>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</si>
  <si>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</si>
  <si>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</si>
  <si>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</si>
  <si>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</si>
  <si>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</si>
  <si>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</si>
  <si>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</si>
  <si>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</si>
  <si>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</si>
  <si>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</si>
  <si>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</si>
  <si>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</si>
  <si>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</si>
  <si>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</si>
  <si>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</si>
  <si>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</si>
  <si>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</si>
  <si>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</si>
  <si>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</si>
  <si>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</si>
  <si>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</si>
  <si>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</si>
  <si>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</si>
  <si>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</si>
  <si>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</si>
  <si>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</si>
  <si>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</si>
  <si>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</si>
  <si>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</si>
  <si>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</si>
  <si>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</si>
  <si>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</si>
  <si>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</si>
  <si>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</si>
  <si>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</si>
  <si>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</si>
  <si>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</si>
  <si>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</si>
  <si>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</si>
  <si>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</si>
  <si>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</si>
  <si>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</si>
  <si>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</si>
  <si>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</si>
  <si>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</si>
  <si>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</si>
  <si>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</si>
  <si>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</si>
  <si>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</si>
  <si>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</si>
  <si>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</si>
  <si>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</si>
  <si>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</si>
  <si>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</si>
  <si>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</si>
  <si>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</si>
  <si>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</si>
  <si>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</si>
  <si>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</si>
  <si>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</si>
  <si>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</si>
  <si>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</si>
  <si>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</si>
  <si>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</si>
  <si>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</si>
  <si>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</si>
  <si>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</si>
  <si>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</si>
  <si>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</si>
  <si>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</si>
  <si>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</si>
  <si>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</si>
  <si>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</si>
  <si>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</si>
  <si>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</si>
  <si>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</si>
  <si>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</si>
  <si>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</si>
  <si>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</si>
  <si>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</si>
  <si>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</si>
  <si>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</si>
  <si>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</si>
  <si>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</si>
  <si>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</si>
  <si>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</si>
  <si>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</si>
  <si>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</si>
  <si>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</si>
  <si>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</si>
  <si>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</si>
  <si>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</si>
  <si>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</si>
  <si>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</si>
  <si>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</si>
  <si>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</si>
  <si>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</si>
  <si>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</si>
  <si>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</si>
  <si>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</si>
  <si>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</si>
  <si>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</si>
  <si>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</si>
  <si>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</si>
  <si>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</si>
  <si>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</si>
  <si>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</si>
  <si>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</si>
  <si>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</si>
  <si>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</si>
  <si>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</si>
  <si>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</si>
  <si>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岡山県美作市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</si>
  <si>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</si>
  <si>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</si>
  <si>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</si>
  <si>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</si>
  <si>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</si>
  <si>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</si>
  <si>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</si>
  <si>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</si>
  <si>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</si>
  <si>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</si>
  <si>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</si>
  <si>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</si>
  <si>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</si>
  <si>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</si>
  <si>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</si>
  <si>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</si>
  <si>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</si>
  <si>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</si>
  <si>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</si>
  <si>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</si>
  <si>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美作市住宅新築資金等貸付事業特別会計</t>
    <phoneticPr fontId="5"/>
  </si>
  <si>
    <t>美作市公園墓地事業特別会計</t>
    <phoneticPr fontId="5"/>
  </si>
  <si>
    <t>矢田茂・原田政次郎・福田五男奨学基金特別会計</t>
    <phoneticPr fontId="5"/>
  </si>
  <si>
    <t>美作市武蔵の里特別会計</t>
    <phoneticPr fontId="5"/>
  </si>
  <si>
    <t>美作市愛の村パーク特別会計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</si>
  <si>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</si>
  <si>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</si>
  <si>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</si>
  <si>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</si>
  <si>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</si>
  <si>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</si>
  <si>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</si>
  <si>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</si>
  <si>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</si>
  <si>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</si>
  <si>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</si>
  <si>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</si>
  <si>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</si>
  <si>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美作市国民健康保険特別会計</t>
    <phoneticPr fontId="5"/>
  </si>
  <si>
    <t>美作市介護保険特別会計</t>
    <phoneticPr fontId="5"/>
  </si>
  <si>
    <t>美作市後期高齢者医療特別会計</t>
    <phoneticPr fontId="5"/>
  </si>
  <si>
    <t>美作市老人保健施設事業特別会計</t>
    <phoneticPr fontId="5"/>
  </si>
  <si>
    <t>美作市水道事業会計</t>
    <phoneticPr fontId="5"/>
  </si>
  <si>
    <t>法適用企業</t>
    <phoneticPr fontId="5"/>
  </si>
  <si>
    <t>美作市病院事業会計</t>
    <phoneticPr fontId="5"/>
  </si>
  <si>
    <t>美作市下水道事業会計</t>
    <phoneticPr fontId="5"/>
  </si>
  <si>
    <t>美作市簡易水道特別会計</t>
    <phoneticPr fontId="5"/>
  </si>
  <si>
    <t>法非適用企業</t>
    <phoneticPr fontId="5"/>
  </si>
  <si>
    <t>美作市都市と農村の交流施設特別会計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</si>
  <si>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</si>
  <si>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</si>
  <si>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</si>
  <si>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</si>
  <si>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</si>
  <si>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</si>
  <si>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</si>
  <si>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</si>
  <si>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</si>
  <si>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</si>
  <si>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</si>
  <si>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</si>
  <si>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</si>
  <si>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</si>
  <si>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</si>
  <si>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</si>
  <si>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</si>
  <si>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</si>
  <si>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</si>
  <si>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</si>
  <si>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</si>
  <si>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</si>
  <si>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</si>
  <si>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</si>
  <si>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</si>
  <si>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</si>
  <si>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</si>
  <si>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</si>
  <si>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</si>
  <si>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</si>
  <si>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</si>
  <si>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</si>
  <si>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</si>
  <si>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</si>
  <si>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</si>
  <si>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</si>
  <si>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</si>
  <si>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</si>
  <si>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</si>
  <si>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</si>
  <si>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</si>
  <si>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</si>
  <si>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</si>
  <si>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</si>
  <si>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</si>
  <si>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</si>
  <si>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</si>
  <si>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</si>
  <si>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</si>
  <si>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</si>
  <si>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</si>
  <si>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</si>
  <si>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</si>
  <si>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</si>
  <si>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美作市国民健康保険特別会計（直診勘定）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</si>
  <si>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</si>
  <si>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</si>
  <si>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</si>
  <si>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</si>
  <si>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</si>
  <si>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</si>
  <si>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</si>
  <si>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</si>
  <si>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</si>
  <si>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</si>
  <si>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</si>
  <si>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</si>
  <si>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</si>
  <si>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</si>
  <si>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</si>
  <si>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</si>
  <si>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</si>
  <si>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</si>
  <si>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</si>
  <si>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</si>
  <si>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</si>
  <si>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</si>
  <si>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</si>
  <si>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</si>
  <si>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</si>
  <si>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</si>
  <si>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</si>
  <si>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</si>
  <si>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</si>
  <si>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</si>
  <si>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</si>
  <si>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</si>
  <si>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</si>
  <si>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</si>
  <si>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</si>
  <si>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</si>
  <si>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</si>
  <si>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</si>
  <si>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</si>
  <si>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</si>
  <si>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</si>
  <si>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</si>
  <si>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</si>
  <si>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</si>
  <si>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</si>
  <si>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</si>
  <si>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</si>
  <si>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</si>
  <si>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</si>
  <si>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</si>
  <si>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</si>
  <si>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</si>
  <si>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</si>
  <si>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</si>
  <si>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</si>
  <si>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</si>
  <si>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</si>
  <si>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</si>
  <si>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</si>
  <si>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</si>
  <si>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</si>
  <si>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</si>
  <si>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</si>
  <si>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</si>
  <si>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</si>
  <si>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</si>
  <si>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</si>
  <si>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</si>
  <si>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</si>
  <si>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</si>
  <si>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</si>
  <si>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</si>
  <si>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</si>
  <si>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</si>
  <si>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</si>
  <si>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</si>
  <si>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</si>
  <si>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</si>
  <si>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</si>
  <si>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</si>
  <si>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</si>
  <si>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0.31</t>
  </si>
  <si>
    <t>▲ 0.78</t>
  </si>
  <si>
    <t>美作市病院事業会計</t>
  </si>
  <si>
    <t>美作市水道事業会計</t>
  </si>
  <si>
    <t>一般会計</t>
  </si>
  <si>
    <t>美作市下水道事業会計</t>
  </si>
  <si>
    <t>美作市介護保険特別会計</t>
  </si>
  <si>
    <t>美作市国民健康保険特別会計</t>
  </si>
  <si>
    <t>美作市老人保健施設事業特別会計</t>
  </si>
  <si>
    <t>矢田茂・原田政次郎・福田五男奨学基金特別会計</t>
  </si>
  <si>
    <t>その他会計（赤字）</t>
  </si>
  <si>
    <t>その他会計（黒字）</t>
  </si>
  <si>
    <t>勝英農業共済事務組合</t>
    <rPh sb="0" eb="2">
      <t>ショウエイ</t>
    </rPh>
    <rPh sb="2" eb="4">
      <t>ノウギョウ</t>
    </rPh>
    <rPh sb="4" eb="6">
      <t>キョウサイ</t>
    </rPh>
    <rPh sb="6" eb="8">
      <t>ジム</t>
    </rPh>
    <rPh sb="8" eb="10">
      <t>クミアイ</t>
    </rPh>
    <phoneticPr fontId="24"/>
  </si>
  <si>
    <t>岡山県市町村税整理組合</t>
    <rPh sb="0" eb="3">
      <t>オカヤマケン</t>
    </rPh>
    <rPh sb="3" eb="6">
      <t>シチョウソン</t>
    </rPh>
    <rPh sb="6" eb="7">
      <t>ゼイ</t>
    </rPh>
    <rPh sb="7" eb="9">
      <t>セイリ</t>
    </rPh>
    <rPh sb="9" eb="11">
      <t>クミアイ</t>
    </rPh>
    <phoneticPr fontId="24"/>
  </si>
  <si>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4"/>
  </si>
  <si>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4"/>
  </si>
  <si>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4"/>
  </si>
  <si>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4"/>
  </si>
  <si>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4"/>
  </si>
  <si>
    <t>美作養護老人ホーム組合（養護老人ホーム会計）</t>
    <rPh sb="0" eb="2">
      <t>ミマサカ</t>
    </rPh>
    <rPh sb="2" eb="4">
      <t>ヨウゴ</t>
    </rPh>
    <rPh sb="4" eb="6">
      <t>ロウジン</t>
    </rPh>
    <rPh sb="9" eb="11">
      <t>クミアイ</t>
    </rPh>
    <rPh sb="12" eb="14">
      <t>ヨウゴ</t>
    </rPh>
    <rPh sb="14" eb="16">
      <t>ロウジン</t>
    </rPh>
    <rPh sb="19" eb="21">
      <t>カイケイ</t>
    </rPh>
    <phoneticPr fontId="24"/>
  </si>
  <si>
    <t>美作養護老人ホーム組合（特別養護老人ホーム会計）</t>
    <rPh sb="0" eb="2">
      <t>ミマサカ</t>
    </rPh>
    <rPh sb="2" eb="4">
      <t>ヨウゴ</t>
    </rPh>
    <rPh sb="4" eb="6">
      <t>ロウジン</t>
    </rPh>
    <rPh sb="9" eb="11">
      <t>クミアイ</t>
    </rPh>
    <rPh sb="12" eb="14">
      <t>トクベツ</t>
    </rPh>
    <rPh sb="14" eb="16">
      <t>ヨウゴ</t>
    </rPh>
    <rPh sb="16" eb="18">
      <t>ロウジン</t>
    </rPh>
    <rPh sb="21" eb="23">
      <t>カイケイ</t>
    </rPh>
    <phoneticPr fontId="24"/>
  </si>
  <si>
    <t>美作養護老人ホーム組合（訪問介護事業特別会計）</t>
    <rPh sb="0" eb="2">
      <t>ミマサカ</t>
    </rPh>
    <rPh sb="2" eb="4">
      <t>ヨウゴ</t>
    </rPh>
    <rPh sb="4" eb="6">
      <t>ロウジン</t>
    </rPh>
    <rPh sb="9" eb="11">
      <t>クミアイ</t>
    </rPh>
    <rPh sb="12" eb="14">
      <t>ホウモン</t>
    </rPh>
    <rPh sb="14" eb="16">
      <t>カイゴ</t>
    </rPh>
    <rPh sb="16" eb="18">
      <t>ジギョウ</t>
    </rPh>
    <rPh sb="18" eb="20">
      <t>トクベツ</t>
    </rPh>
    <rPh sb="20" eb="22">
      <t>カイケイ</t>
    </rPh>
    <phoneticPr fontId="24"/>
  </si>
  <si>
    <t>勝英衛生施設組合</t>
    <rPh sb="0" eb="2">
      <t>ショウエイ</t>
    </rPh>
    <rPh sb="2" eb="4">
      <t>エイセイ</t>
    </rPh>
    <rPh sb="4" eb="6">
      <t>シセツ</t>
    </rPh>
    <rPh sb="6" eb="8">
      <t>クミアイ</t>
    </rPh>
    <phoneticPr fontId="24"/>
  </si>
  <si>
    <t>柵原・吉井・英田火葬場施設組合</t>
    <rPh sb="0" eb="2">
      <t>ヤナハラ</t>
    </rPh>
    <rPh sb="3" eb="5">
      <t>ヨシイ</t>
    </rPh>
    <rPh sb="6" eb="8">
      <t>アイダ</t>
    </rPh>
    <rPh sb="8" eb="11">
      <t>カソウバ</t>
    </rPh>
    <rPh sb="11" eb="13">
      <t>シセツ</t>
    </rPh>
    <rPh sb="13" eb="15">
      <t>クミアイ</t>
    </rPh>
    <phoneticPr fontId="24"/>
  </si>
  <si>
    <t>勝田郡老人福祉施設組合（一般会計）</t>
    <rPh sb="0" eb="2">
      <t>カツタ</t>
    </rPh>
    <rPh sb="2" eb="3">
      <t>グン</t>
    </rPh>
    <rPh sb="3" eb="5">
      <t>ロウジン</t>
    </rPh>
    <rPh sb="5" eb="7">
      <t>フクシ</t>
    </rPh>
    <rPh sb="7" eb="9">
      <t>シセツ</t>
    </rPh>
    <rPh sb="9" eb="11">
      <t>クミアイ</t>
    </rPh>
    <rPh sb="12" eb="14">
      <t>イッパン</t>
    </rPh>
    <rPh sb="14" eb="16">
      <t>カイケイ</t>
    </rPh>
    <phoneticPr fontId="24"/>
  </si>
  <si>
    <t>勝田郡老人福祉施設組合（訪問介護事業所会計）</t>
    <rPh sb="0" eb="2">
      <t>カツタ</t>
    </rPh>
    <rPh sb="2" eb="3">
      <t>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24"/>
  </si>
  <si>
    <t>有限会社特産館みまさか</t>
    <rPh sb="0" eb="2">
      <t>ユウゲン</t>
    </rPh>
    <rPh sb="2" eb="4">
      <t>カイシャ</t>
    </rPh>
    <rPh sb="4" eb="6">
      <t>トクサン</t>
    </rPh>
    <rPh sb="6" eb="7">
      <t>カン</t>
    </rPh>
    <phoneticPr fontId="2"/>
  </si>
  <si>
    <t>美作市土地開発公社</t>
    <rPh sb="0" eb="3">
      <t>ミマサカシ</t>
    </rPh>
    <rPh sb="3" eb="5">
      <t>トチ</t>
    </rPh>
    <rPh sb="5" eb="7">
      <t>カイハツ</t>
    </rPh>
    <rPh sb="7" eb="9">
      <t>コウシャ</t>
    </rPh>
    <phoneticPr fontId="2"/>
  </si>
  <si>
    <t>東粟倉特産物販売有限会社</t>
    <rPh sb="0" eb="3">
      <t>ヒガシアワクラ</t>
    </rPh>
    <rPh sb="3" eb="6">
      <t>トクサンブツ</t>
    </rPh>
    <rPh sb="6" eb="8">
      <t>ハンバイ</t>
    </rPh>
    <rPh sb="8" eb="10">
      <t>ユウゲン</t>
    </rPh>
    <rPh sb="10" eb="12">
      <t>カイシャ</t>
    </rPh>
    <phoneticPr fontId="2"/>
  </si>
  <si>
    <t>有限会社大原農業振興センター</t>
    <rPh sb="0" eb="2">
      <t>ユウゲン</t>
    </rPh>
    <rPh sb="2" eb="4">
      <t>カイシャ</t>
    </rPh>
    <rPh sb="4" eb="6">
      <t>オオハラ</t>
    </rPh>
    <rPh sb="6" eb="8">
      <t>ノウギョウ</t>
    </rPh>
    <rPh sb="8" eb="10">
      <t>シンコウ</t>
    </rPh>
    <phoneticPr fontId="2"/>
  </si>
  <si>
    <t>株式会社みまちゃんネル</t>
    <rPh sb="0" eb="2">
      <t>カブシキ</t>
    </rPh>
    <rPh sb="2" eb="4">
      <t>カイシャ</t>
    </rPh>
    <phoneticPr fontId="2"/>
  </si>
  <si>
    <t>株式会社作東バレンタインホテル</t>
    <rPh sb="0" eb="2">
      <t>カブシキ</t>
    </rPh>
    <rPh sb="2" eb="4">
      <t>カイシャ</t>
    </rPh>
    <rPh sb="4" eb="6">
      <t>サクトウ</t>
    </rPh>
    <phoneticPr fontId="2"/>
  </si>
  <si>
    <t>株式会社雲海</t>
    <rPh sb="0" eb="2">
      <t>カブシキ</t>
    </rPh>
    <rPh sb="2" eb="4">
      <t>カイシャ</t>
    </rPh>
    <rPh sb="4" eb="6">
      <t>ウンカイ</t>
    </rPh>
    <phoneticPr fontId="2"/>
  </si>
  <si>
    <t>岡山県市町村総合事務組合（拠出金事業特別会計）</t>
    <rPh sb="0" eb="3">
      <t>オカヤマケン</t>
    </rPh>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</si>
  <si>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</si>
  <si>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</si>
  <si>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</si>
  <si>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</si>
  <si>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</si>
  <si>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</si>
  <si>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</si>
  <si>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</si>
  <si>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</si>
  <si>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</si>
  <si>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</si>
  <si>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将来負担比率は、地方債残高や公営企業債等繰入見込額など、将来負担比率の分子の数値が減少していることから、年々改善している。
　また、実質公債費比率についても、地方債の元利償還金や公営企業債の元利償還金に対する繰入金など、実質公債費比率の分子の数値が減少していることから、年々改善している。
　ただし、いずれも類似団体内平均値を上回っており、また、人口の減少や普通交付税の段階的縮減により数値が上昇するおそれがあるため、今後においても、計画的な事業実施などにより、将来負担の軽減に努める。</t>
    <rPh sb="1" eb="3">
      <t>ショウライ</t>
    </rPh>
    <rPh sb="3" eb="5">
      <t>フタン</t>
    </rPh>
    <rPh sb="5" eb="7">
      <t>ヒリツ</t>
    </rPh>
    <rPh sb="9" eb="12">
      <t>チホウサイ</t>
    </rPh>
    <rPh sb="12" eb="14">
      <t>ザンダカ</t>
    </rPh>
    <rPh sb="15" eb="17">
      <t>コウエイ</t>
    </rPh>
    <rPh sb="17" eb="19">
      <t>キギョウ</t>
    </rPh>
    <rPh sb="19" eb="20">
      <t>サイ</t>
    </rPh>
    <rPh sb="20" eb="21">
      <t>トウ</t>
    </rPh>
    <rPh sb="21" eb="23">
      <t>クリイレ</t>
    </rPh>
    <rPh sb="23" eb="25">
      <t>ミコ</t>
    </rPh>
    <rPh sb="25" eb="26">
      <t>ガク</t>
    </rPh>
    <rPh sb="29" eb="31">
      <t>ショウライ</t>
    </rPh>
    <rPh sb="31" eb="33">
      <t>フタン</t>
    </rPh>
    <rPh sb="33" eb="35">
      <t>ヒリツ</t>
    </rPh>
    <rPh sb="36" eb="38">
      <t>ブンシ</t>
    </rPh>
    <rPh sb="39" eb="41">
      <t>スウチ</t>
    </rPh>
    <rPh sb="42" eb="44">
      <t>ゲンショウ</t>
    </rPh>
    <rPh sb="53" eb="55">
      <t>ネンネン</t>
    </rPh>
    <rPh sb="55" eb="57">
      <t>カイゼン</t>
    </rPh>
    <rPh sb="67" eb="69">
      <t>ジッシツ</t>
    </rPh>
    <rPh sb="69" eb="71">
      <t>コウサイ</t>
    </rPh>
    <rPh sb="71" eb="72">
      <t>ヒ</t>
    </rPh>
    <rPh sb="72" eb="74">
      <t>ヒリツ</t>
    </rPh>
    <rPh sb="80" eb="83">
      <t>チホウサイ</t>
    </rPh>
    <rPh sb="84" eb="86">
      <t>ガンリ</t>
    </rPh>
    <rPh sb="86" eb="89">
      <t>ショウカンキン</t>
    </rPh>
    <rPh sb="90" eb="92">
      <t>コウエイ</t>
    </rPh>
    <rPh sb="92" eb="94">
      <t>キギョウ</t>
    </rPh>
    <rPh sb="94" eb="95">
      <t>サイ</t>
    </rPh>
    <rPh sb="96" eb="98">
      <t>ガンリ</t>
    </rPh>
    <rPh sb="98" eb="101">
      <t>ショウカンキン</t>
    </rPh>
    <rPh sb="102" eb="103">
      <t>タイ</t>
    </rPh>
    <rPh sb="105" eb="107">
      <t>クリイレ</t>
    </rPh>
    <rPh sb="107" eb="108">
      <t>キン</t>
    </rPh>
    <rPh sb="111" eb="113">
      <t>ジッシツ</t>
    </rPh>
    <rPh sb="113" eb="115">
      <t>コウサイ</t>
    </rPh>
    <rPh sb="115" eb="116">
      <t>ヒ</t>
    </rPh>
    <rPh sb="116" eb="118">
      <t>ヒリツ</t>
    </rPh>
    <rPh sb="119" eb="121">
      <t>ブンシ</t>
    </rPh>
    <rPh sb="122" eb="124">
      <t>スウチ</t>
    </rPh>
    <rPh sb="125" eb="127">
      <t>ゲンショウ</t>
    </rPh>
    <rPh sb="136" eb="138">
      <t>ネンネン</t>
    </rPh>
    <rPh sb="138" eb="140">
      <t>カイゼン</t>
    </rPh>
    <rPh sb="155" eb="157">
      <t>ルイジ</t>
    </rPh>
    <rPh sb="157" eb="159">
      <t>ダンタイ</t>
    </rPh>
    <rPh sb="159" eb="160">
      <t>ナイ</t>
    </rPh>
    <rPh sb="160" eb="162">
      <t>ヘイキン</t>
    </rPh>
    <rPh sb="162" eb="163">
      <t>チ</t>
    </rPh>
    <rPh sb="164" eb="166">
      <t>ウワマワ</t>
    </rPh>
    <rPh sb="174" eb="176">
      <t>ジンコウ</t>
    </rPh>
    <rPh sb="177" eb="179">
      <t>ゲンショウ</t>
    </rPh>
    <rPh sb="180" eb="182">
      <t>フツウ</t>
    </rPh>
    <rPh sb="182" eb="185">
      <t>コウフゼイ</t>
    </rPh>
    <rPh sb="186" eb="189">
      <t>ダンカイテキ</t>
    </rPh>
    <rPh sb="189" eb="191">
      <t>シュクゲン</t>
    </rPh>
    <rPh sb="194" eb="196">
      <t>スウチ</t>
    </rPh>
    <rPh sb="197" eb="199">
      <t>ジョウショウ</t>
    </rPh>
    <rPh sb="210" eb="212">
      <t>コンゴ</t>
    </rPh>
    <rPh sb="218" eb="221">
      <t>ケイカクテキ</t>
    </rPh>
    <rPh sb="222" eb="224">
      <t>ジギョウ</t>
    </rPh>
    <rPh sb="224" eb="226">
      <t>ジッシ</t>
    </rPh>
    <rPh sb="232" eb="234">
      <t>ショウライ</t>
    </rPh>
    <rPh sb="234" eb="236">
      <t>フタン</t>
    </rPh>
    <rPh sb="237" eb="239">
      <t>ケイゲン</t>
    </rPh>
    <rPh sb="240" eb="24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</si>
</sst>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78864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74434</c:v>
                </c:pt>
                <c:pt idx="1">
                  <c:v>142568</c:v>
                </c:pt>
                <c:pt idx="2">
                  <c:v>113109</c:v>
                </c:pt>
                <c:pt idx="3">
                  <c:v>58125</c:v>
                </c:pt>
                <c:pt idx="4">
                  <c:v>56889</c:v>
                </c:pt>
              </c:numCache>
            </c:numRef>
          </c:val>
          <c:smooth val="0"/>
        </c:ser>
        <c:dLbls>
          <c:showLegendKey val="0"/>
          <c:showVal val="0"/>
          <c:showCatName val="0"/>
          <c:showSerName val="0"/>
          <c:showPercent val="0"/>
          <c:showBubbleSize val="0"/>
        </c:dLbls>
        <c:marker val="1"/>
        <c:smooth val="0"/>
        <c:axId val="119810304"/>
        <c:axId val="119816576"/>
      </c:lineChart>
      <c:catAx>
        <c:axId val="119810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16576"/>
        <c:crosses val="autoZero"/>
        <c:auto val="1"/>
        <c:lblAlgn val="ctr"/>
        <c:lblOffset val="100"/>
        <c:tickLblSkip val="1"/>
        <c:tickMarkSkip val="1"/>
        <c:noMultiLvlLbl val="0"/>
      </c:catAx>
      <c:valAx>
        <c:axId val="1198165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1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7.05</c:v>
                </c:pt>
                <c:pt idx="1">
                  <c:v>7.06</c:v>
                </c:pt>
                <c:pt idx="2">
                  <c:v>7.47</c:v>
                </c:pt>
                <c:pt idx="3">
                  <c:v>8.5500000000000007</c:v>
                </c:pt>
                <c:pt idx="4">
                  <c:v>7.29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25.01</c:v>
                </c:pt>
                <c:pt idx="1">
                  <c:v>28.15</c:v>
                </c:pt>
                <c:pt idx="2">
                  <c:v>32.01</c:v>
                </c:pt>
                <c:pt idx="3">
                  <c:v>42.17</c:v>
                </c:pt>
                <c:pt idx="4">
                  <c:v>49.49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8559616"/>
        <c:axId val="158569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-0.31</c:v>
                </c:pt>
                <c:pt idx="1">
                  <c:v>1.88</c:v>
                </c:pt>
                <c:pt idx="2">
                  <c:v>2.44</c:v>
                </c:pt>
                <c:pt idx="3">
                  <c:v>7.39</c:v>
                </c:pt>
                <c:pt idx="4">
                  <c:v>-0.78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8559616"/>
        <c:axId val="158569984"/>
      </c:lineChart>
      <c:catAx>
        <c:axId val="15855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569984"/>
        <c:crosses val="autoZero"/>
        <c:auto val="1"/>
        <c:lblAlgn val="ctr"/>
        <c:lblOffset val="100"/>
        <c:tickLblSkip val="1"/>
        <c:tickMarkSkip val="1"/>
        <c:noMultiLvlLbl val="0"/>
      </c:catAx>
      <c:valAx>
        <c:axId val="15856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5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1.55</c:v>
                </c:pt>
                <c:pt idx="2">
                  <c:v>#N/A</c:v>
                </c:pt>
                <c:pt idx="3">
                  <c:v>0.12</c:v>
                </c:pt>
                <c:pt idx="4">
                  <c:v>#N/A</c:v>
                </c:pt>
                <c:pt idx="5">
                  <c:v>0.13</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矢田茂・原田政次郎・福田五男奨学基金特別会計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0.05</c:v>
                </c:pt>
                <c:pt idx="4">
                  <c:v>#N/A</c:v>
                </c:pt>
                <c:pt idx="5">
                  <c:v>0.06</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美作市老人保健施設事業特別会計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0.16</c:v>
                </c:pt>
                <c:pt idx="2">
                  <c:v>#N/A</c:v>
                </c:pt>
                <c:pt idx="3">
                  <c:v>0.17</c:v>
                </c:pt>
                <c:pt idx="4">
                  <c:v>#N/A</c:v>
                </c:pt>
                <c:pt idx="5">
                  <c:v>0.1</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美作市国民健康保険特別会計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#N/A</c:v>
                </c:pt>
                <c:pt idx="3">
                  <c:v>1.2</c:v>
                </c:pt>
                <c:pt idx="4">
                  <c:v>#N/A</c:v>
                </c:pt>
                <c:pt idx="5">
                  <c:v>0.75</c:v>
                </c:pt>
                <c:pt idx="6">
                  <c:v>#N/A</c:v>
                </c:pt>
                <c:pt idx="7">
                  <c:v>0.18</c:v>
                </c:pt>
                <c:pt idx="8">
                  <c:v>#N/A</c:v>
                </c:pt>
                <c:pt idx="9">
                  <c:v>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美作市介護保険特別会計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#N/A</c:v>
                </c:pt>
                <c:pt idx="3">
                  <c:v>0.21</c:v>
                </c:pt>
                <c:pt idx="4">
                  <c:v>#N/A</c:v>
                </c:pt>
                <c:pt idx="5">
                  <c:v>0.57999999999999996</c:v>
                </c:pt>
                <c:pt idx="6">
                  <c:v>#N/A</c:v>
                </c:pt>
                <c:pt idx="7">
                  <c:v>0.76</c:v>
                </c:pt>
                <c:pt idx="8">
                  <c:v>#N/A</c:v>
                </c:pt>
                <c:pt idx="9">
                  <c:v>0.39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美作市下水道事業会計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1.81</c:v>
                </c:pt>
                <c:pt idx="2">
                  <c:v>#N/A</c:v>
                </c:pt>
                <c:pt idx="3">
                  <c:v>2.08</c:v>
                </c:pt>
                <c:pt idx="4">
                  <c:v>#N/A</c:v>
                </c:pt>
                <c:pt idx="5">
                  <c:v>2.42</c:v>
                </c:pt>
                <c:pt idx="6">
                  <c:v>#N/A</c:v>
                </c:pt>
                <c:pt idx="7">
                  <c:v>2.63</c:v>
                </c:pt>
                <c:pt idx="8">
                  <c:v>#N/A</c:v>
                </c:pt>
                <c:pt idx="9">
                  <c:v>2.86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6.93</c:v>
                </c:pt>
                <c:pt idx="2">
                  <c:v>#N/A</c:v>
                </c:pt>
                <c:pt idx="3">
                  <c:v>6.9</c:v>
                </c:pt>
                <c:pt idx="4">
                  <c:v>#N/A</c:v>
                </c:pt>
                <c:pt idx="5">
                  <c:v>7.29</c:v>
                </c:pt>
                <c:pt idx="6">
                  <c:v>#N/A</c:v>
                </c:pt>
                <c:pt idx="7">
                  <c:v>8.3800000000000008</c:v>
                </c:pt>
                <c:pt idx="8">
                  <c:v>#N/A</c:v>
                </c:pt>
                <c:pt idx="9">
                  <c:v>7.16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美作市水道事業会計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9.15</c:v>
                </c:pt>
                <c:pt idx="2">
                  <c:v>#N/A</c:v>
                </c:pt>
                <c:pt idx="3">
                  <c:v>9.08</c:v>
                </c:pt>
                <c:pt idx="4">
                  <c:v>#N/A</c:v>
                </c:pt>
                <c:pt idx="5">
                  <c:v>7.4</c:v>
                </c:pt>
                <c:pt idx="6">
                  <c:v>#N/A</c:v>
                </c:pt>
                <c:pt idx="7">
                  <c:v>7.59</c:v>
                </c:pt>
                <c:pt idx="8">
                  <c:v>#N/A</c:v>
                </c:pt>
                <c:pt idx="9">
                  <c:v>8.1300000000000008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美作市病院事業会計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6.2</c:v>
                </c:pt>
                <c:pt idx="2">
                  <c:v>#N/A</c:v>
                </c:pt>
                <c:pt idx="3">
                  <c:v>7.22</c:v>
                </c:pt>
                <c:pt idx="4">
                  <c:v>#N/A</c:v>
                </c:pt>
                <c:pt idx="5">
                  <c:v>8.18</c:v>
                </c:pt>
                <c:pt idx="6">
                  <c:v>#N/A</c:v>
                </c:pt>
                <c:pt idx="7">
                  <c:v>9.14</c:v>
                </c:pt>
                <c:pt idx="8">
                  <c:v>#N/A</c:v>
                </c:pt>
                <c:pt idx="9">
                  <c:v>10.36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9045120"/>
        <c:axId val="159046656"/>
      </c:barChart>
      <c:catAx>
        <c:axId val="15904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046656"/>
        <c:crosses val="autoZero"/>
        <c:auto val="1"/>
        <c:lblAlgn val="ctr"/>
        <c:lblOffset val="100"/>
        <c:tickLblSkip val="1"/>
        <c:tickMarkSkip val="1"/>
        <c:noMultiLvlLbl val="0"/>
      </c:catAx>
      <c:valAx>
        <c:axId val="15904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045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4035</c:v>
                </c:pt>
                <c:pt idx="5">
                  <c:v>4064</c:v>
                </c:pt>
                <c:pt idx="8">
                  <c:v>4096</c:v>
                </c:pt>
                <c:pt idx="11">
                  <c:v>3993</c:v>
                </c:pt>
                <c:pt idx="14">
                  <c:v>3842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2235</c:v>
                </c:pt>
                <c:pt idx="3">
                  <c:v>2255</c:v>
                </c:pt>
                <c:pt idx="6">
                  <c:v>2231</c:v>
                </c:pt>
                <c:pt idx="9">
                  <c:v>2161</c:v>
                </c:pt>
                <c:pt idx="12">
                  <c:v>2098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3582</c:v>
                </c:pt>
                <c:pt idx="3">
                  <c:v>3507</c:v>
                </c:pt>
                <c:pt idx="6">
                  <c:v>3429</c:v>
                </c:pt>
                <c:pt idx="9">
                  <c:v>3262</c:v>
                </c:pt>
                <c:pt idx="12">
                  <c:v>3135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7429760"/>
        <c:axId val="137431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1790</c:v>
                </c:pt>
                <c:pt idx="2">
                  <c:v>#N/A</c:v>
                </c:pt>
                <c:pt idx="3">
                  <c:v>#N/A</c:v>
                </c:pt>
                <c:pt idx="4">
                  <c:v>1705</c:v>
                </c:pt>
                <c:pt idx="5">
                  <c:v>#N/A</c:v>
                </c:pt>
                <c:pt idx="6">
                  <c:v>#N/A</c:v>
                </c:pt>
                <c:pt idx="7">
                  <c:v>1569</c:v>
                </c:pt>
                <c:pt idx="8">
                  <c:v>#N/A</c:v>
                </c:pt>
                <c:pt idx="9">
                  <c:v>#N/A</c:v>
                </c:pt>
                <c:pt idx="10">
                  <c:v>1435</c:v>
                </c:pt>
                <c:pt idx="11">
                  <c:v>#N/A</c:v>
                </c:pt>
                <c:pt idx="12">
                  <c:v>#N/A</c:v>
                </c:pt>
                <c:pt idx="13">
                  <c:v>1396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7429760"/>
        <c:axId val="137431680"/>
      </c:lineChart>
      <c:catAx>
        <c:axId val="13742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431680"/>
        <c:crosses val="autoZero"/>
        <c:auto val="1"/>
        <c:lblAlgn val="ctr"/>
        <c:lblOffset val="100"/>
        <c:tickLblSkip val="1"/>
        <c:tickMarkSkip val="1"/>
        <c:noMultiLvlLbl val="0"/>
      </c:catAx>
      <c:valAx>
        <c:axId val="13743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2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38291</c:v>
                </c:pt>
                <c:pt idx="5">
                  <c:v>37567</c:v>
                </c:pt>
                <c:pt idx="8">
                  <c:v>36483</c:v>
                </c:pt>
                <c:pt idx="11">
                  <c:v>34782</c:v>
                </c:pt>
                <c:pt idx="14">
                  <c:v>33287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710</c:v>
                </c:pt>
                <c:pt idx="5">
                  <c:v>567</c:v>
                </c:pt>
                <c:pt idx="8">
                  <c:v>467</c:v>
                </c:pt>
                <c:pt idx="11">
                  <c:v>392</c:v>
                </c:pt>
                <c:pt idx="14">
                  <c:v>331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8680</c:v>
                </c:pt>
                <c:pt idx="5">
                  <c:v>9813</c:v>
                </c:pt>
                <c:pt idx="8">
                  <c:v>11081</c:v>
                </c:pt>
                <c:pt idx="11">
                  <c:v>12365</c:v>
                </c:pt>
                <c:pt idx="14">
                  <c:v>13577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14</c:v>
                </c:pt>
                <c:pt idx="3">
                  <c:v>1</c:v>
                </c:pt>
                <c:pt idx="6">
                  <c:v>3</c:v>
                </c:pt>
                <c:pt idx="9">
                  <c:v>1</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3246</c:v>
                </c:pt>
                <c:pt idx="3">
                  <c:v>3126</c:v>
                </c:pt>
                <c:pt idx="6">
                  <c:v>2813</c:v>
                </c:pt>
                <c:pt idx="9">
                  <c:v>2572</c:v>
                </c:pt>
                <c:pt idx="12">
                  <c:v>2564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44</c:v>
                </c:pt>
                <c:pt idx="3">
                  <c:v>39</c:v>
                </c:pt>
                <c:pt idx="6">
                  <c:v>35</c:v>
                </c:pt>
                <c:pt idx="9">
                  <c:v>30</c:v>
                </c:pt>
                <c:pt idx="12">
                  <c:v>26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26842</c:v>
                </c:pt>
                <c:pt idx="3">
                  <c:v>26168</c:v>
                </c:pt>
                <c:pt idx="6">
                  <c:v>25435</c:v>
                </c:pt>
                <c:pt idx="9">
                  <c:v>23990</c:v>
                </c:pt>
                <c:pt idx="12">
                  <c:v>22237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140</c:v>
                </c:pt>
                <c:pt idx="3">
                  <c:v>110</c:v>
                </c:pt>
                <c:pt idx="6">
                  <c:v>98</c:v>
                </c:pt>
                <c:pt idx="9">
                  <c:v>85</c:v>
                </c:pt>
                <c:pt idx="12">
                  <c:v>78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28941</c:v>
                </c:pt>
                <c:pt idx="3">
                  <c:v>29025</c:v>
                </c:pt>
                <c:pt idx="6">
                  <c:v>28438</c:v>
                </c:pt>
                <c:pt idx="9">
                  <c:v>27490</c:v>
                </c:pt>
                <c:pt idx="12">
                  <c:v>26316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8625152"/>
        <c:axId val="15863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11547</c:v>
                </c:pt>
                <c:pt idx="2">
                  <c:v>#N/A</c:v>
                </c:pt>
                <c:pt idx="3">
                  <c:v>#N/A</c:v>
                </c:pt>
                <c:pt idx="4">
                  <c:v>10523</c:v>
                </c:pt>
                <c:pt idx="5">
                  <c:v>#N/A</c:v>
                </c:pt>
                <c:pt idx="6">
                  <c:v>#N/A</c:v>
                </c:pt>
                <c:pt idx="7">
                  <c:v>8791</c:v>
                </c:pt>
                <c:pt idx="8">
                  <c:v>#N/A</c:v>
                </c:pt>
                <c:pt idx="9">
                  <c:v>#N/A</c:v>
                </c:pt>
                <c:pt idx="10">
                  <c:v>6628</c:v>
                </c:pt>
                <c:pt idx="11">
                  <c:v>#N/A</c:v>
                </c:pt>
                <c:pt idx="12">
                  <c:v>#N/A</c:v>
                </c:pt>
                <c:pt idx="13">
                  <c:v>4027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8625152"/>
        <c:axId val="158631424"/>
      </c:lineChart>
      <c:catAx>
        <c:axId val="15862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631424"/>
        <c:crosses val="autoZero"/>
        <c:auto val="1"/>
        <c:lblAlgn val="ctr"/>
        <c:lblOffset val="100"/>
        <c:tickLblSkip val="1"/>
        <c:tickMarkSkip val="1"/>
        <c:noMultiLvlLbl val="0"/>
      </c:catAx>
      <c:valAx>
        <c:axId val="15863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62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9531008"/>
        <c:axId val="159532928"/>
      </c:scatterChart>
      <c:valAx>
        <c:axId val="1595310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532928"/>
        <c:crosses val="autoZero"/>
        <c:crossBetween val="midCat"/>
      </c:valAx>
      <c:valAx>
        <c:axId val="1595329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531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16.2</c:v>
                </c:pt>
                <c:pt idx="1">
                  <c:v>15.8</c:v>
                </c:pt>
                <c:pt idx="2">
                  <c:v>15</c:v>
                </c:pt>
                <c:pt idx="3">
                  <c:v>14</c:v>
                </c:pt>
                <c:pt idx="4">
                  <c:v>13.5</c:v>
                </c:pt>
              </c:numCache>
            </c:numRef>
          </c:xVal>
          <c:yVal>
            <c:numRef>
              <c:f>公会計指標分析・財政指標組合せ分析表!$K$73:$O$73</c:f>
              <c:numCache>
                <c:formatCode>#,##0.0;"▲ "#,##0.0</c:formatCode>
                <c:ptCount val="5"/>
                <c:pt idx="0">
                  <c:v>103</c:v>
                </c:pt>
                <c:pt idx="1">
                  <c:v>92.7</c:v>
                </c:pt>
                <c:pt idx="2">
                  <c:v>79</c:v>
                </c:pt>
                <c:pt idx="3">
                  <c:v>60.5</c:v>
                </c:pt>
                <c:pt idx="4">
                  <c:v>38.6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8.6</c:v>
                </c:pt>
              </c:numCache>
            </c:numRef>
          </c:xVal>
          <c:yVal>
            <c:numRef>
              <c:f>公会計指標分析・財政指標組合せ分析表!$K$77:$O$77</c:f>
              <c:numCache>
                <c:formatCode>#,##0.0;"▲ "#,##0.0</c:formatCode>
                <c:ptCount val="5"/>
                <c:pt idx="0">
                  <c:v>76.2</c:v>
                </c:pt>
                <c:pt idx="1">
                  <c:v>65.3</c:v>
                </c:pt>
                <c:pt idx="2">
                  <c:v>60.8</c:v>
                </c:pt>
                <c:pt idx="3">
                  <c:v>58.5</c:v>
                </c:pt>
                <c:pt idx="4">
                  <c:v>20.2</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9948800"/>
        <c:axId val="159950720"/>
      </c:scatterChart>
      <c:valAx>
        <c:axId val="159948800"/>
        <c:scaling>
          <c:orientation val="minMax"/>
          <c:max val="16.900000000000002"/>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950720"/>
        <c:crosses val="autoZero"/>
        <c:crossBetween val="midCat"/>
      </c:valAx>
      <c:valAx>
        <c:axId val="159950720"/>
        <c:scaling>
          <c:orientation val="minMax"/>
          <c:max val="11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948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元利償還金については、毎年度、繰上償還を実施してきたことにより、減少している。公営企業債の元利償還金に対する繰入金については、大半が下水道事業会計のものであるが、平成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年度で基幹部分の整備が終了したことから、将来的には減少する。そのため、実質公債費比率の分子は減少する見込みである。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については、繰上償還の実施により、減少している。公営企業債等繰入見込額についても、下水道事業会計の地方債残高の減に伴い減少している。そのため、分子に係る数値は、今後も減少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28,733
28,515
429.29
20,926,684
19,851,068
1,035,148
14,192,034
26,315,990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38.6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28,733
28,515
429.29
20,926,684
19,851,068
1,035,148
14,192,034
26,315,990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38.6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28,733
28,515
429.29
20,926,684
19,851,068
1,035,148
14,192,034
26,315,990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38.6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28,733
28,515
429.29
20,926,684
19,851,068
1,035,148
14,192,034
26,315,990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38.6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財政基盤が弱いため、財政力指数は類似団体平均を大きく下回っている。地方税の徴収強化、産業振興、企業誘致に積極的に取り組み、財政基盤の強化に努める。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141410</xdr:rowOff>
    </xdr:from>
    <xdr:ext cx="762000" cy="259045"/>
    <xdr:sp macro="" textlink="">
      <xdr:nvSpPr>
        <xdr:cNvPr id="88"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経常収支比率は、繰上償還の実施による公債費の減などにより改善傾向にあったが、平成</a:t>
          </a:r>
          <a:r>
            <a:rPr kumimoji="1" lang="en-US" altLang="ja-JP" sz="1300">
              <a:latin typeface="ＭＳ Ｐゴシック"/>
            </a:rPr>
            <a:t>27</a:t>
          </a:r>
          <a:r>
            <a:rPr kumimoji="1" lang="ja-JP" altLang="en-US" sz="1300">
              <a:latin typeface="ＭＳ Ｐゴシック"/>
            </a:rPr>
            <a:t>年度から開始された普通交付税の段階的縮減が影響し、二年度連続で悪化している。今後、より一層、経常一般歳出の削減に努め、経常収支比率の維持、改善を図る。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69487</xdr:rowOff>
    </xdr:from>
    <xdr:to>
      <xdr:col>7</xdr:col>
      <xdr:colOff>152400</xdr:colOff>
      <xdr:row>63</xdr:row>
      <xdr:rowOff>117747</xdr:rowOff>
    </xdr:to>
    <xdr:cxnSp macro="">
      <xdr:nvCxnSpPr>
        <xdr:cNvPr id="133" name="直線コネクタ 132"/>
        <xdr:cNvCxnSpPr/>
      </xdr:nvCxnSpPr>
      <xdr:spPr>
        <a:xfrm>
          <a:off x="4114800" y="1087083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62593</xdr:rowOff>
    </xdr:from>
    <xdr:to>
      <xdr:col>6</xdr:col>
      <xdr:colOff>0</xdr:colOff>
      <xdr:row>63</xdr:row>
      <xdr:rowOff>69487</xdr:rowOff>
    </xdr:to>
    <xdr:cxnSp macro="">
      <xdr:nvCxnSpPr>
        <xdr:cNvPr id="136" name="直線コネクタ 135"/>
        <xdr:cNvCxnSpPr/>
      </xdr:nvCxnSpPr>
      <xdr:spPr>
        <a:xfrm>
          <a:off x="3225800" y="1086394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7" name="フローチャート : 判断 136"/>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8" name="テキスト ボックス 137"/>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62593</xdr:rowOff>
    </xdr:from>
    <xdr:to>
      <xdr:col>4</xdr:col>
      <xdr:colOff>482600</xdr:colOff>
      <xdr:row>63</xdr:row>
      <xdr:rowOff>103959</xdr:rowOff>
    </xdr:to>
    <xdr:cxnSp macro="">
      <xdr:nvCxnSpPr>
        <xdr:cNvPr id="139" name="直線コネクタ 138"/>
        <xdr:cNvCxnSpPr/>
      </xdr:nvCxnSpPr>
      <xdr:spPr>
        <a:xfrm flipV="1">
          <a:off x="2336800" y="1086394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0" name="フローチャート : 判断 139"/>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37028</xdr:rowOff>
    </xdr:from>
    <xdr:ext cx="762000" cy="259045"/>
    <xdr:sp macro="" textlink="">
      <xdr:nvSpPr>
        <xdr:cNvPr id="141" name="テキスト ボックス 140"/>
        <xdr:cNvSpPr txBox="1"/>
      </xdr:nvSpPr>
      <xdr:spPr>
        <a:xfrm>
          <a:off x="2844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103959</xdr:rowOff>
    </xdr:from>
    <xdr:to>
      <xdr:col>3</xdr:col>
      <xdr:colOff>279400</xdr:colOff>
      <xdr:row>64</xdr:row>
      <xdr:rowOff>104866</xdr:rowOff>
    </xdr:to>
    <xdr:cxnSp macro="">
      <xdr:nvCxnSpPr>
        <xdr:cNvPr id="142" name="直線コネクタ 141"/>
        <xdr:cNvCxnSpPr/>
      </xdr:nvCxnSpPr>
      <xdr:spPr>
        <a:xfrm flipV="1">
          <a:off x="1447800" y="1090530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25581</xdr:rowOff>
    </xdr:from>
    <xdr:to>
      <xdr:col>3</xdr:col>
      <xdr:colOff>330200</xdr:colOff>
      <xdr:row>63</xdr:row>
      <xdr:rowOff>127181</xdr:rowOff>
    </xdr:to>
    <xdr:sp macro="" textlink="">
      <xdr:nvSpPr>
        <xdr:cNvPr id="143" name="フローチャート : 判断 142"/>
        <xdr:cNvSpPr/>
      </xdr:nvSpPr>
      <xdr:spPr>
        <a:xfrm>
          <a:off x="2286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137358</xdr:rowOff>
    </xdr:from>
    <xdr:ext cx="762000" cy="259045"/>
    <xdr:sp macro="" textlink="">
      <xdr:nvSpPr>
        <xdr:cNvPr id="144" name="テキスト ボックス 143"/>
        <xdr:cNvSpPr txBox="1"/>
      </xdr:nvSpPr>
      <xdr:spPr>
        <a:xfrm>
          <a:off x="1955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66947</xdr:rowOff>
    </xdr:from>
    <xdr:to>
      <xdr:col>7</xdr:col>
      <xdr:colOff>203200</xdr:colOff>
      <xdr:row>63</xdr:row>
      <xdr:rowOff>168547</xdr:rowOff>
    </xdr:to>
    <xdr:sp macro="" textlink="">
      <xdr:nvSpPr>
        <xdr:cNvPr id="152" name="円/楕円 151"/>
        <xdr:cNvSpPr/>
      </xdr:nvSpPr>
      <xdr:spPr>
        <a:xfrm>
          <a:off x="49022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39024</xdr:rowOff>
    </xdr:from>
    <xdr:ext cx="762000" cy="259045"/>
    <xdr:sp macro="" textlink="">
      <xdr:nvSpPr>
        <xdr:cNvPr id="153" name="財政構造の弾力性該当値テキスト"/>
        <xdr:cNvSpPr txBox="1"/>
      </xdr:nvSpPr>
      <xdr:spPr>
        <a:xfrm>
          <a:off x="5041900" y="108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18687</xdr:rowOff>
    </xdr:from>
    <xdr:to>
      <xdr:col>6</xdr:col>
      <xdr:colOff>50800</xdr:colOff>
      <xdr:row>63</xdr:row>
      <xdr:rowOff>120287</xdr:rowOff>
    </xdr:to>
    <xdr:sp macro="" textlink="">
      <xdr:nvSpPr>
        <xdr:cNvPr id="154" name="円/楕円 153"/>
        <xdr:cNvSpPr/>
      </xdr:nvSpPr>
      <xdr:spPr>
        <a:xfrm>
          <a:off x="4064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130464</xdr:rowOff>
    </xdr:from>
    <xdr:ext cx="736600" cy="259045"/>
    <xdr:sp macro="" textlink="">
      <xdr:nvSpPr>
        <xdr:cNvPr id="155" name="テキスト ボックス 154"/>
        <xdr:cNvSpPr txBox="1"/>
      </xdr:nvSpPr>
      <xdr:spPr>
        <a:xfrm>
          <a:off x="3733800" y="1058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11793</xdr:rowOff>
    </xdr:from>
    <xdr:to>
      <xdr:col>4</xdr:col>
      <xdr:colOff>533400</xdr:colOff>
      <xdr:row>63</xdr:row>
      <xdr:rowOff>113393</xdr:rowOff>
    </xdr:to>
    <xdr:sp macro="" textlink="">
      <xdr:nvSpPr>
        <xdr:cNvPr id="156" name="円/楕円 155"/>
        <xdr:cNvSpPr/>
      </xdr:nvSpPr>
      <xdr:spPr>
        <a:xfrm>
          <a:off x="3175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123570</xdr:rowOff>
    </xdr:from>
    <xdr:ext cx="762000" cy="259045"/>
    <xdr:sp macro="" textlink="">
      <xdr:nvSpPr>
        <xdr:cNvPr id="157" name="テキスト ボックス 156"/>
        <xdr:cNvSpPr txBox="1"/>
      </xdr:nvSpPr>
      <xdr:spPr>
        <a:xfrm>
          <a:off x="2844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53159</xdr:rowOff>
    </xdr:from>
    <xdr:to>
      <xdr:col>3</xdr:col>
      <xdr:colOff>330200</xdr:colOff>
      <xdr:row>63</xdr:row>
      <xdr:rowOff>154759</xdr:rowOff>
    </xdr:to>
    <xdr:sp macro="" textlink="">
      <xdr:nvSpPr>
        <xdr:cNvPr id="158" name="円/楕円 157"/>
        <xdr:cNvSpPr/>
      </xdr:nvSpPr>
      <xdr:spPr>
        <a:xfrm>
          <a:off x="2286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139536</xdr:rowOff>
    </xdr:from>
    <xdr:ext cx="762000" cy="259045"/>
    <xdr:sp macro="" textlink="">
      <xdr:nvSpPr>
        <xdr:cNvPr id="159" name="テキスト ボックス 158"/>
        <xdr:cNvSpPr txBox="1"/>
      </xdr:nvSpPr>
      <xdr:spPr>
        <a:xfrm>
          <a:off x="1955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54066</xdr:rowOff>
    </xdr:from>
    <xdr:to>
      <xdr:col>2</xdr:col>
      <xdr:colOff>127000</xdr:colOff>
      <xdr:row>64</xdr:row>
      <xdr:rowOff>155666</xdr:rowOff>
    </xdr:to>
    <xdr:sp macro="" textlink="">
      <xdr:nvSpPr>
        <xdr:cNvPr id="160" name="円/楕円 159"/>
        <xdr:cNvSpPr/>
      </xdr:nvSpPr>
      <xdr:spPr>
        <a:xfrm>
          <a:off x="1397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140443</xdr:rowOff>
    </xdr:from>
    <xdr:ext cx="762000" cy="259045"/>
    <xdr:sp macro="" textlink="">
      <xdr:nvSpPr>
        <xdr:cNvPr id="161" name="テキスト ボックス 160"/>
        <xdr:cNvSpPr txBox="1"/>
      </xdr:nvSpPr>
      <xdr:spPr>
        <a:xfrm>
          <a:off x="1066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[214,415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chemeClr val="tx1"/>
              </a:solidFill>
              <a:latin typeface="ＭＳ Ｐゴシック"/>
            </a:rPr>
            <a:t>人口１人当たり人件費・物件費等決算額は、類似団体平均を大きく上回っている。行政サービスの低下にならないよう考慮しつつ適正な定員管理を行うとともに、外部委託の活用などにより、コスト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29237</xdr:rowOff>
    </xdr:from>
    <xdr:to>
      <xdr:col>7</xdr:col>
      <xdr:colOff>152400</xdr:colOff>
      <xdr:row>87</xdr:row>
      <xdr:rowOff>69284</xdr:rowOff>
    </xdr:to>
    <xdr:cxnSp macro="">
      <xdr:nvCxnSpPr>
        <xdr:cNvPr id="194" name="直線コネクタ 193"/>
        <xdr:cNvCxnSpPr/>
      </xdr:nvCxnSpPr>
      <xdr:spPr>
        <a:xfrm>
          <a:off x="4114800" y="14945387"/>
          <a:ext cx="838200" cy="4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xdr:rowOff>
    </xdr:from>
    <xdr:ext cx="762000" cy="259045"/>
    <xdr:sp macro="" textlink="">
      <xdr:nvSpPr>
        <xdr:cNvPr id="195" name="人件費・物件費等の状況平均値テキスト"/>
        <xdr:cNvSpPr txBox="1"/>
      </xdr:nvSpPr>
      <xdr:spPr>
        <a:xfrm>
          <a:off x="5041900" y="1423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102043</xdr:rowOff>
    </xdr:from>
    <xdr:to>
      <xdr:col>6</xdr:col>
      <xdr:colOff>0</xdr:colOff>
      <xdr:row>87</xdr:row>
      <xdr:rowOff>29237</xdr:rowOff>
    </xdr:to>
    <xdr:cxnSp macro="">
      <xdr:nvCxnSpPr>
        <xdr:cNvPr id="197" name="直線コネクタ 196"/>
        <xdr:cNvCxnSpPr/>
      </xdr:nvCxnSpPr>
      <xdr:spPr>
        <a:xfrm>
          <a:off x="3225800" y="14846743"/>
          <a:ext cx="889000" cy="9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150809</xdr:rowOff>
    </xdr:from>
    <xdr:to>
      <xdr:col>6</xdr:col>
      <xdr:colOff>50800</xdr:colOff>
      <xdr:row>84</xdr:row>
      <xdr:rowOff>80959</xdr:rowOff>
    </xdr:to>
    <xdr:sp macro="" textlink="">
      <xdr:nvSpPr>
        <xdr:cNvPr id="198" name="フローチャート : 判断 197"/>
        <xdr:cNvSpPr/>
      </xdr:nvSpPr>
      <xdr:spPr>
        <a:xfrm>
          <a:off x="4064000" y="1438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91136</xdr:rowOff>
    </xdr:from>
    <xdr:ext cx="736600" cy="259045"/>
    <xdr:sp macro="" textlink="">
      <xdr:nvSpPr>
        <xdr:cNvPr id="199" name="テキスト ボックス 198"/>
        <xdr:cNvSpPr txBox="1"/>
      </xdr:nvSpPr>
      <xdr:spPr>
        <a:xfrm>
          <a:off x="3733800" y="14150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102043</xdr:rowOff>
    </xdr:from>
    <xdr:to>
      <xdr:col>4</xdr:col>
      <xdr:colOff>482600</xdr:colOff>
      <xdr:row>86</xdr:row>
      <xdr:rowOff>148344</xdr:rowOff>
    </xdr:to>
    <xdr:cxnSp macro="">
      <xdr:nvCxnSpPr>
        <xdr:cNvPr id="200" name="直線コネクタ 199"/>
        <xdr:cNvCxnSpPr/>
      </xdr:nvCxnSpPr>
      <xdr:spPr>
        <a:xfrm flipV="1">
          <a:off x="2336800" y="14846743"/>
          <a:ext cx="889000" cy="4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103389</xdr:rowOff>
    </xdr:from>
    <xdr:to>
      <xdr:col>4</xdr:col>
      <xdr:colOff>533400</xdr:colOff>
      <xdr:row>84</xdr:row>
      <xdr:rowOff>33539</xdr:rowOff>
    </xdr:to>
    <xdr:sp macro="" textlink="">
      <xdr:nvSpPr>
        <xdr:cNvPr id="201" name="フローチャート : 判断 200"/>
        <xdr:cNvSpPr/>
      </xdr:nvSpPr>
      <xdr:spPr>
        <a:xfrm>
          <a:off x="3175000" y="1433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43716</xdr:rowOff>
    </xdr:from>
    <xdr:ext cx="762000" cy="259045"/>
    <xdr:sp macro="" textlink="">
      <xdr:nvSpPr>
        <xdr:cNvPr id="202" name="テキスト ボックス 201"/>
        <xdr:cNvSpPr txBox="1"/>
      </xdr:nvSpPr>
      <xdr:spPr>
        <a:xfrm>
          <a:off x="2844800" y="141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148344</xdr:rowOff>
    </xdr:from>
    <xdr:to>
      <xdr:col>3</xdr:col>
      <xdr:colOff>279400</xdr:colOff>
      <xdr:row>87</xdr:row>
      <xdr:rowOff>64497</xdr:rowOff>
    </xdr:to>
    <xdr:cxnSp macro="">
      <xdr:nvCxnSpPr>
        <xdr:cNvPr id="203" name="直線コネクタ 202"/>
        <xdr:cNvCxnSpPr/>
      </xdr:nvCxnSpPr>
      <xdr:spPr>
        <a:xfrm flipV="1">
          <a:off x="1447800" y="14893044"/>
          <a:ext cx="889000" cy="8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57908</xdr:rowOff>
    </xdr:from>
    <xdr:to>
      <xdr:col>3</xdr:col>
      <xdr:colOff>330200</xdr:colOff>
      <xdr:row>83</xdr:row>
      <xdr:rowOff>159508</xdr:rowOff>
    </xdr:to>
    <xdr:sp macro="" textlink="">
      <xdr:nvSpPr>
        <xdr:cNvPr id="204" name="フローチャート : 判断 203"/>
        <xdr:cNvSpPr/>
      </xdr:nvSpPr>
      <xdr:spPr>
        <a:xfrm>
          <a:off x="2286000" y="142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169685</xdr:rowOff>
    </xdr:from>
    <xdr:ext cx="762000" cy="259045"/>
    <xdr:sp macro="" textlink="">
      <xdr:nvSpPr>
        <xdr:cNvPr id="205" name="テキスト ボックス 204"/>
        <xdr:cNvSpPr txBox="1"/>
      </xdr:nvSpPr>
      <xdr:spPr>
        <a:xfrm>
          <a:off x="1955800" y="1405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75860</xdr:rowOff>
    </xdr:from>
    <xdr:to>
      <xdr:col>2</xdr:col>
      <xdr:colOff>127000</xdr:colOff>
      <xdr:row>84</xdr:row>
      <xdr:rowOff>6010</xdr:rowOff>
    </xdr:to>
    <xdr:sp macro="" textlink="">
      <xdr:nvSpPr>
        <xdr:cNvPr id="206" name="フローチャート : 判断 205"/>
        <xdr:cNvSpPr/>
      </xdr:nvSpPr>
      <xdr:spPr>
        <a:xfrm>
          <a:off x="1397000" y="143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16187</xdr:rowOff>
    </xdr:from>
    <xdr:ext cx="762000" cy="259045"/>
    <xdr:sp macro="" textlink="">
      <xdr:nvSpPr>
        <xdr:cNvPr id="207" name="テキスト ボックス 206"/>
        <xdr:cNvSpPr txBox="1"/>
      </xdr:nvSpPr>
      <xdr:spPr>
        <a:xfrm>
          <a:off x="1066800" y="1407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18484</xdr:rowOff>
    </xdr:from>
    <xdr:to>
      <xdr:col>7</xdr:col>
      <xdr:colOff>203200</xdr:colOff>
      <xdr:row>87</xdr:row>
      <xdr:rowOff>120084</xdr:rowOff>
    </xdr:to>
    <xdr:sp macro="" textlink="">
      <xdr:nvSpPr>
        <xdr:cNvPr id="213" name="円/楕円 212"/>
        <xdr:cNvSpPr/>
      </xdr:nvSpPr>
      <xdr:spPr>
        <a:xfrm>
          <a:off x="4902200" y="149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162011</xdr:rowOff>
    </xdr:from>
    <xdr:ext cx="762000" cy="259045"/>
    <xdr:sp macro="" textlink="">
      <xdr:nvSpPr>
        <xdr:cNvPr id="214" name="人件費・物件費等の状況該当値テキスト"/>
        <xdr:cNvSpPr txBox="1"/>
      </xdr:nvSpPr>
      <xdr:spPr>
        <a:xfrm>
          <a:off x="5041900" y="149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214,415</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149887</xdr:rowOff>
    </xdr:from>
    <xdr:to>
      <xdr:col>6</xdr:col>
      <xdr:colOff>50800</xdr:colOff>
      <xdr:row>87</xdr:row>
      <xdr:rowOff>80037</xdr:rowOff>
    </xdr:to>
    <xdr:sp macro="" textlink="">
      <xdr:nvSpPr>
        <xdr:cNvPr id="215" name="円/楕円 214"/>
        <xdr:cNvSpPr/>
      </xdr:nvSpPr>
      <xdr:spPr>
        <a:xfrm>
          <a:off x="4064000" y="148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64814</xdr:rowOff>
    </xdr:from>
    <xdr:ext cx="736600" cy="259045"/>
    <xdr:sp macro="" textlink="">
      <xdr:nvSpPr>
        <xdr:cNvPr id="216" name="テキスト ボックス 215"/>
        <xdr:cNvSpPr txBox="1"/>
      </xdr:nvSpPr>
      <xdr:spPr>
        <a:xfrm>
          <a:off x="3733800" y="14980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210,266</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51243</xdr:rowOff>
    </xdr:from>
    <xdr:to>
      <xdr:col>4</xdr:col>
      <xdr:colOff>533400</xdr:colOff>
      <xdr:row>86</xdr:row>
      <xdr:rowOff>152843</xdr:rowOff>
    </xdr:to>
    <xdr:sp macro="" textlink="">
      <xdr:nvSpPr>
        <xdr:cNvPr id="217" name="円/楕円 216"/>
        <xdr:cNvSpPr/>
      </xdr:nvSpPr>
      <xdr:spPr>
        <a:xfrm>
          <a:off x="3175000" y="147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137620</xdr:rowOff>
    </xdr:from>
    <xdr:ext cx="762000" cy="259045"/>
    <xdr:sp macro="" textlink="">
      <xdr:nvSpPr>
        <xdr:cNvPr id="218" name="テキスト ボックス 217"/>
        <xdr:cNvSpPr txBox="1"/>
      </xdr:nvSpPr>
      <xdr:spPr>
        <a:xfrm>
          <a:off x="2844800" y="1488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200,046</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97544</xdr:rowOff>
    </xdr:from>
    <xdr:to>
      <xdr:col>3</xdr:col>
      <xdr:colOff>330200</xdr:colOff>
      <xdr:row>87</xdr:row>
      <xdr:rowOff>27694</xdr:rowOff>
    </xdr:to>
    <xdr:sp macro="" textlink="">
      <xdr:nvSpPr>
        <xdr:cNvPr id="219" name="円/楕円 218"/>
        <xdr:cNvSpPr/>
      </xdr:nvSpPr>
      <xdr:spPr>
        <a:xfrm>
          <a:off x="2286000" y="148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12471</xdr:rowOff>
    </xdr:from>
    <xdr:ext cx="762000" cy="259045"/>
    <xdr:sp macro="" textlink="">
      <xdr:nvSpPr>
        <xdr:cNvPr id="220" name="テキスト ボックス 219"/>
        <xdr:cNvSpPr txBox="1"/>
      </xdr:nvSpPr>
      <xdr:spPr>
        <a:xfrm>
          <a:off x="1955800" y="14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204,843</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13697</xdr:rowOff>
    </xdr:from>
    <xdr:to>
      <xdr:col>2</xdr:col>
      <xdr:colOff>127000</xdr:colOff>
      <xdr:row>87</xdr:row>
      <xdr:rowOff>115297</xdr:rowOff>
    </xdr:to>
    <xdr:sp macro="" textlink="">
      <xdr:nvSpPr>
        <xdr:cNvPr id="221" name="円/楕円 220"/>
        <xdr:cNvSpPr/>
      </xdr:nvSpPr>
      <xdr:spPr>
        <a:xfrm>
          <a:off x="1397000" y="1492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100074</xdr:rowOff>
    </xdr:from>
    <xdr:ext cx="762000" cy="259045"/>
    <xdr:sp macro="" textlink="">
      <xdr:nvSpPr>
        <xdr:cNvPr id="222" name="テキスト ボックス 221"/>
        <xdr:cNvSpPr txBox="1"/>
      </xdr:nvSpPr>
      <xdr:spPr>
        <a:xfrm>
          <a:off x="1066800" y="1501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213,919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市町村合併以降、類似団体平均と同水準で推移しているが、今後も適正な定員管理に努め、縮減に努める。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15522</xdr:rowOff>
    </xdr:to>
    <xdr:cxnSp macro="">
      <xdr:nvCxnSpPr>
        <xdr:cNvPr id="256" name="直線コネクタ 255"/>
        <xdr:cNvCxnSpPr/>
      </xdr:nvCxnSpPr>
      <xdr:spPr>
        <a:xfrm>
          <a:off x="16179800" y="1440391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152699</xdr:rowOff>
    </xdr:from>
    <xdr:ext cx="762000" cy="259045"/>
    <xdr:sp macro="" textlink="">
      <xdr:nvSpPr>
        <xdr:cNvPr id="257" name="給与水準   （国との比較）平均値テキスト"/>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79728</xdr:rowOff>
    </xdr:from>
    <xdr:to>
      <xdr:col>23</xdr:col>
      <xdr:colOff>406400</xdr:colOff>
      <xdr:row>84</xdr:row>
      <xdr:rowOff>2116</xdr:rowOff>
    </xdr:to>
    <xdr:cxnSp macro="">
      <xdr:nvCxnSpPr>
        <xdr:cNvPr id="259" name="直線コネクタ 258"/>
        <xdr:cNvCxnSpPr/>
      </xdr:nvCxnSpPr>
      <xdr:spPr>
        <a:xfrm>
          <a:off x="15290800" y="143100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0" name="フローチャート : 判断 259"/>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1" name="テキスト ボックス 260"/>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157339</xdr:rowOff>
    </xdr:from>
    <xdr:to>
      <xdr:col>22</xdr:col>
      <xdr:colOff>203200</xdr:colOff>
      <xdr:row>83</xdr:row>
      <xdr:rowOff>79728</xdr:rowOff>
    </xdr:to>
    <xdr:cxnSp macro="">
      <xdr:nvCxnSpPr>
        <xdr:cNvPr id="262" name="直線コネクタ 261"/>
        <xdr:cNvCxnSpPr/>
      </xdr:nvCxnSpPr>
      <xdr:spPr>
        <a:xfrm>
          <a:off x="14401800" y="142162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63" name="フローチャート : 判断 262"/>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64" name="テキスト ボックス 263"/>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157339</xdr:rowOff>
    </xdr:from>
    <xdr:to>
      <xdr:col>21</xdr:col>
      <xdr:colOff>0</xdr:colOff>
      <xdr:row>89</xdr:row>
      <xdr:rowOff>69850</xdr:rowOff>
    </xdr:to>
    <xdr:cxnSp macro="">
      <xdr:nvCxnSpPr>
        <xdr:cNvPr id="265" name="直線コネクタ 264"/>
        <xdr:cNvCxnSpPr/>
      </xdr:nvCxnSpPr>
      <xdr:spPr>
        <a:xfrm flipV="1">
          <a:off x="13512800" y="14216239"/>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28928</xdr:rowOff>
    </xdr:from>
    <xdr:to>
      <xdr:col>21</xdr:col>
      <xdr:colOff>50800</xdr:colOff>
      <xdr:row>83</xdr:row>
      <xdr:rowOff>130528</xdr:rowOff>
    </xdr:to>
    <xdr:sp macro="" textlink="">
      <xdr:nvSpPr>
        <xdr:cNvPr id="266" name="フローチャート : 判断 265"/>
        <xdr:cNvSpPr/>
      </xdr:nvSpPr>
      <xdr:spPr>
        <a:xfrm>
          <a:off x="14351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115305</xdr:rowOff>
    </xdr:from>
    <xdr:ext cx="762000" cy="259045"/>
    <xdr:sp macro="" textlink="">
      <xdr:nvSpPr>
        <xdr:cNvPr id="267" name="テキスト ボックス 266"/>
        <xdr:cNvSpPr txBox="1"/>
      </xdr:nvSpPr>
      <xdr:spPr>
        <a:xfrm>
          <a:off x="14020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68" name="フローチャート : 判断 267"/>
        <xdr:cNvSpPr/>
      </xdr:nvSpPr>
      <xdr:spPr>
        <a:xfrm>
          <a:off x="13462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132238</xdr:rowOff>
    </xdr:from>
    <xdr:ext cx="762000" cy="259045"/>
    <xdr:sp macro="" textlink="">
      <xdr:nvSpPr>
        <xdr:cNvPr id="269" name="テキスト ボックス 268"/>
        <xdr:cNvSpPr txBox="1"/>
      </xdr:nvSpPr>
      <xdr:spPr>
        <a:xfrm>
          <a:off x="13131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75" name="円/楕円 274"/>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108249</xdr:rowOff>
    </xdr:from>
    <xdr:ext cx="762000" cy="259045"/>
    <xdr:sp macro="" textlink="">
      <xdr:nvSpPr>
        <xdr:cNvPr id="276" name="給与水準   （国との比較）該当値テキスト"/>
        <xdr:cNvSpPr txBox="1"/>
      </xdr:nvSpPr>
      <xdr:spPr>
        <a:xfrm>
          <a:off x="17106900" y="1433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7" name="円/楕円 276"/>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78" name="テキスト ボックス 277"/>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28928</xdr:rowOff>
    </xdr:from>
    <xdr:to>
      <xdr:col>22</xdr:col>
      <xdr:colOff>254000</xdr:colOff>
      <xdr:row>83</xdr:row>
      <xdr:rowOff>130528</xdr:rowOff>
    </xdr:to>
    <xdr:sp macro="" textlink="">
      <xdr:nvSpPr>
        <xdr:cNvPr id="279" name="円/楕円 278"/>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140705</xdr:rowOff>
    </xdr:from>
    <xdr:ext cx="762000" cy="259045"/>
    <xdr:sp macro="" textlink="">
      <xdr:nvSpPr>
        <xdr:cNvPr id="280" name="テキスト ボックス 279"/>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106539</xdr:rowOff>
    </xdr:from>
    <xdr:to>
      <xdr:col>21</xdr:col>
      <xdr:colOff>50800</xdr:colOff>
      <xdr:row>83</xdr:row>
      <xdr:rowOff>36689</xdr:rowOff>
    </xdr:to>
    <xdr:sp macro="" textlink="">
      <xdr:nvSpPr>
        <xdr:cNvPr id="281" name="円/楕円 280"/>
        <xdr:cNvSpPr/>
      </xdr:nvSpPr>
      <xdr:spPr>
        <a:xfrm>
          <a:off x="14351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46866</xdr:rowOff>
    </xdr:from>
    <xdr:ext cx="762000" cy="259045"/>
    <xdr:sp macro="" textlink="">
      <xdr:nvSpPr>
        <xdr:cNvPr id="282" name="テキスト ボックス 281"/>
        <xdr:cNvSpPr txBox="1"/>
      </xdr:nvSpPr>
      <xdr:spPr>
        <a:xfrm>
          <a:off x="14020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3" name="円/楕円 282"/>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84" name="テキスト ボックス 283"/>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美作市定員適正化計画により、職員数の削減に努めてきたが、同時に人口も減少しているため、大幅な数値の改善はなされていない。</a:t>
          </a:r>
        </a:p>
        <a:p>
          <a:r>
            <a:rPr kumimoji="1" lang="ja-JP" altLang="en-US" sz="1300">
              <a:latin typeface="ＭＳ Ｐゴシック"/>
            </a:rPr>
            <a:t>　今後も定員適正化計画に基づき、事務事業の見直しやアウトソーシングの活用等を行い、より適正な定員管理に努める。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118382</xdr:rowOff>
    </xdr:from>
    <xdr:to>
      <xdr:col>24</xdr:col>
      <xdr:colOff>558800</xdr:colOff>
      <xdr:row>66</xdr:row>
      <xdr:rowOff>80826</xdr:rowOff>
    </xdr:to>
    <xdr:cxnSp macro="">
      <xdr:nvCxnSpPr>
        <xdr:cNvPr id="316" name="直線コネクタ 315"/>
        <xdr:cNvCxnSpPr/>
      </xdr:nvCxnSpPr>
      <xdr:spPr>
        <a:xfrm flipV="1">
          <a:off x="17018000" y="10062482"/>
          <a:ext cx="0" cy="1334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52903</xdr:rowOff>
    </xdr:from>
    <xdr:ext cx="762000" cy="259045"/>
    <xdr:sp macro="" textlink="">
      <xdr:nvSpPr>
        <xdr:cNvPr id="317" name="定員管理の状況最小値テキスト"/>
        <xdr:cNvSpPr txBox="1"/>
      </xdr:nvSpPr>
      <xdr:spPr>
        <a:xfrm>
          <a:off x="17106900" y="1136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66</xdr:row>
      <xdr:rowOff>80826</xdr:rowOff>
    </xdr:from>
    <xdr:to>
      <xdr:col>24</xdr:col>
      <xdr:colOff>647700</xdr:colOff>
      <xdr:row>66</xdr:row>
      <xdr:rowOff>80826</xdr:rowOff>
    </xdr:to>
    <xdr:cxnSp macro="">
      <xdr:nvCxnSpPr>
        <xdr:cNvPr id="318" name="直線コネクタ 317"/>
        <xdr:cNvCxnSpPr/>
      </xdr:nvCxnSpPr>
      <xdr:spPr>
        <a:xfrm>
          <a:off x="16929100" y="1139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33309</xdr:rowOff>
    </xdr:from>
    <xdr:ext cx="762000" cy="259045"/>
    <xdr:sp macro="" textlink="">
      <xdr:nvSpPr>
        <xdr:cNvPr id="319"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118382</xdr:rowOff>
    </xdr:from>
    <xdr:to>
      <xdr:col>24</xdr:col>
      <xdr:colOff>647700</xdr:colOff>
      <xdr:row>58</xdr:row>
      <xdr:rowOff>118382</xdr:rowOff>
    </xdr:to>
    <xdr:cxnSp macro="">
      <xdr:nvCxnSpPr>
        <xdr:cNvPr id="320" name="直線コネクタ 319"/>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72209</xdr:rowOff>
    </xdr:from>
    <xdr:to>
      <xdr:col>24</xdr:col>
      <xdr:colOff>558800</xdr:colOff>
      <xdr:row>66</xdr:row>
      <xdr:rowOff>132534</xdr:rowOff>
    </xdr:to>
    <xdr:cxnSp macro="">
      <xdr:nvCxnSpPr>
        <xdr:cNvPr id="321" name="直線コネクタ 320"/>
        <xdr:cNvCxnSpPr/>
      </xdr:nvCxnSpPr>
      <xdr:spPr>
        <a:xfrm flipV="1">
          <a:off x="16179800" y="1138790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62701</xdr:rowOff>
    </xdr:from>
    <xdr:ext cx="762000" cy="259045"/>
    <xdr:sp macro="" textlink="">
      <xdr:nvSpPr>
        <xdr:cNvPr id="322" name="定員管理の状況平均値テキスト"/>
        <xdr:cNvSpPr txBox="1"/>
      </xdr:nvSpPr>
      <xdr:spPr>
        <a:xfrm>
          <a:off x="17106900" y="10349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46174</xdr:rowOff>
    </xdr:from>
    <xdr:to>
      <xdr:col>24</xdr:col>
      <xdr:colOff>609600</xdr:colOff>
      <xdr:row>61</xdr:row>
      <xdr:rowOff>147774</xdr:rowOff>
    </xdr:to>
    <xdr:sp macro="" textlink="">
      <xdr:nvSpPr>
        <xdr:cNvPr id="323" name="フローチャート : 判断 322"/>
        <xdr:cNvSpPr/>
      </xdr:nvSpPr>
      <xdr:spPr>
        <a:xfrm>
          <a:off x="169672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85997</xdr:rowOff>
    </xdr:from>
    <xdr:to>
      <xdr:col>23</xdr:col>
      <xdr:colOff>406400</xdr:colOff>
      <xdr:row>66</xdr:row>
      <xdr:rowOff>132534</xdr:rowOff>
    </xdr:to>
    <xdr:cxnSp macro="">
      <xdr:nvCxnSpPr>
        <xdr:cNvPr id="324" name="直線コネクタ 323"/>
        <xdr:cNvCxnSpPr/>
      </xdr:nvCxnSpPr>
      <xdr:spPr>
        <a:xfrm>
          <a:off x="15290800" y="11401697"/>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80645</xdr:rowOff>
    </xdr:from>
    <xdr:to>
      <xdr:col>23</xdr:col>
      <xdr:colOff>457200</xdr:colOff>
      <xdr:row>62</xdr:row>
      <xdr:rowOff>10795</xdr:rowOff>
    </xdr:to>
    <xdr:sp macro="" textlink="">
      <xdr:nvSpPr>
        <xdr:cNvPr id="325" name="フローチャート : 判断 324"/>
        <xdr:cNvSpPr/>
      </xdr:nvSpPr>
      <xdr:spPr>
        <a:xfrm>
          <a:off x="16129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20972</xdr:rowOff>
    </xdr:from>
    <xdr:ext cx="736600" cy="259045"/>
    <xdr:sp macro="" textlink="">
      <xdr:nvSpPr>
        <xdr:cNvPr id="326" name="テキスト ボックス 325"/>
        <xdr:cNvSpPr txBox="1"/>
      </xdr:nvSpPr>
      <xdr:spPr>
        <a:xfrm>
          <a:off x="15798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23949</xdr:rowOff>
    </xdr:from>
    <xdr:to>
      <xdr:col>22</xdr:col>
      <xdr:colOff>203200</xdr:colOff>
      <xdr:row>66</xdr:row>
      <xdr:rowOff>85997</xdr:rowOff>
    </xdr:to>
    <xdr:cxnSp macro="">
      <xdr:nvCxnSpPr>
        <xdr:cNvPr id="327" name="直線コネクタ 326"/>
        <xdr:cNvCxnSpPr/>
      </xdr:nvCxnSpPr>
      <xdr:spPr>
        <a:xfrm>
          <a:off x="14401800" y="113396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8255</xdr:rowOff>
    </xdr:from>
    <xdr:to>
      <xdr:col>22</xdr:col>
      <xdr:colOff>254000</xdr:colOff>
      <xdr:row>61</xdr:row>
      <xdr:rowOff>109855</xdr:rowOff>
    </xdr:to>
    <xdr:sp macro="" textlink="">
      <xdr:nvSpPr>
        <xdr:cNvPr id="328" name="フローチャート : 判断 327"/>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120032</xdr:rowOff>
    </xdr:from>
    <xdr:ext cx="762000" cy="259045"/>
    <xdr:sp macro="" textlink="">
      <xdr:nvSpPr>
        <xdr:cNvPr id="329" name="テキスト ボックス 328"/>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23949</xdr:rowOff>
    </xdr:from>
    <xdr:to>
      <xdr:col>21</xdr:col>
      <xdr:colOff>0</xdr:colOff>
      <xdr:row>66</xdr:row>
      <xdr:rowOff>151493</xdr:rowOff>
    </xdr:to>
    <xdr:cxnSp macro="">
      <xdr:nvCxnSpPr>
        <xdr:cNvPr id="330" name="直線コネクタ 329"/>
        <xdr:cNvCxnSpPr/>
      </xdr:nvCxnSpPr>
      <xdr:spPr>
        <a:xfrm flipV="1">
          <a:off x="13512800" y="11339649"/>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31" name="フローチャート : 判断 330"/>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32" name="テキスト ボックス 331"/>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9978</xdr:rowOff>
    </xdr:from>
    <xdr:to>
      <xdr:col>19</xdr:col>
      <xdr:colOff>533400</xdr:colOff>
      <xdr:row>61</xdr:row>
      <xdr:rowOff>111578</xdr:rowOff>
    </xdr:to>
    <xdr:sp macro="" textlink="">
      <xdr:nvSpPr>
        <xdr:cNvPr id="333" name="フローチャート : 判断 332"/>
        <xdr:cNvSpPr/>
      </xdr:nvSpPr>
      <xdr:spPr>
        <a:xfrm>
          <a:off x="13462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121755</xdr:rowOff>
    </xdr:from>
    <xdr:ext cx="762000" cy="259045"/>
    <xdr:sp macro="" textlink="">
      <xdr:nvSpPr>
        <xdr:cNvPr id="334" name="テキスト ボックス 333"/>
        <xdr:cNvSpPr txBox="1"/>
      </xdr:nvSpPr>
      <xdr:spPr>
        <a:xfrm>
          <a:off x="1313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21409</xdr:rowOff>
    </xdr:from>
    <xdr:to>
      <xdr:col>24</xdr:col>
      <xdr:colOff>609600</xdr:colOff>
      <xdr:row>66</xdr:row>
      <xdr:rowOff>123009</xdr:rowOff>
    </xdr:to>
    <xdr:sp macro="" textlink="">
      <xdr:nvSpPr>
        <xdr:cNvPr id="340" name="円/楕円 339"/>
        <xdr:cNvSpPr/>
      </xdr:nvSpPr>
      <xdr:spPr>
        <a:xfrm>
          <a:off x="169672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88736</xdr:rowOff>
    </xdr:from>
    <xdr:ext cx="762000" cy="259045"/>
    <xdr:sp macro="" textlink="">
      <xdr:nvSpPr>
        <xdr:cNvPr id="341" name="定員管理の状況該当値テキスト"/>
        <xdr:cNvSpPr txBox="1"/>
      </xdr:nvSpPr>
      <xdr:spPr>
        <a:xfrm>
          <a:off x="17106900" y="112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81734</xdr:rowOff>
    </xdr:from>
    <xdr:to>
      <xdr:col>23</xdr:col>
      <xdr:colOff>457200</xdr:colOff>
      <xdr:row>67</xdr:row>
      <xdr:rowOff>11884</xdr:rowOff>
    </xdr:to>
    <xdr:sp macro="" textlink="">
      <xdr:nvSpPr>
        <xdr:cNvPr id="342" name="円/楕円 341"/>
        <xdr:cNvSpPr/>
      </xdr:nvSpPr>
      <xdr:spPr>
        <a:xfrm>
          <a:off x="16129000" y="113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168111</xdr:rowOff>
    </xdr:from>
    <xdr:ext cx="736600" cy="259045"/>
    <xdr:sp macro="" textlink="">
      <xdr:nvSpPr>
        <xdr:cNvPr id="343" name="テキスト ボックス 342"/>
        <xdr:cNvSpPr txBox="1"/>
      </xdr:nvSpPr>
      <xdr:spPr>
        <a:xfrm>
          <a:off x="15798800" y="1148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35197</xdr:rowOff>
    </xdr:from>
    <xdr:to>
      <xdr:col>22</xdr:col>
      <xdr:colOff>254000</xdr:colOff>
      <xdr:row>66</xdr:row>
      <xdr:rowOff>136797</xdr:rowOff>
    </xdr:to>
    <xdr:sp macro="" textlink="">
      <xdr:nvSpPr>
        <xdr:cNvPr id="344" name="円/楕円 343"/>
        <xdr:cNvSpPr/>
      </xdr:nvSpPr>
      <xdr:spPr>
        <a:xfrm>
          <a:off x="15240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121574</xdr:rowOff>
    </xdr:from>
    <xdr:ext cx="762000" cy="259045"/>
    <xdr:sp macro="" textlink="">
      <xdr:nvSpPr>
        <xdr:cNvPr id="345" name="テキスト ボックス 344"/>
        <xdr:cNvSpPr txBox="1"/>
      </xdr:nvSpPr>
      <xdr:spPr>
        <a:xfrm>
          <a:off x="14909800" y="114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144599</xdr:rowOff>
    </xdr:from>
    <xdr:to>
      <xdr:col>21</xdr:col>
      <xdr:colOff>50800</xdr:colOff>
      <xdr:row>66</xdr:row>
      <xdr:rowOff>74749</xdr:rowOff>
    </xdr:to>
    <xdr:sp macro="" textlink="">
      <xdr:nvSpPr>
        <xdr:cNvPr id="346" name="円/楕円 345"/>
        <xdr:cNvSpPr/>
      </xdr:nvSpPr>
      <xdr:spPr>
        <a:xfrm>
          <a:off x="14351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59526</xdr:rowOff>
    </xdr:from>
    <xdr:ext cx="762000" cy="259045"/>
    <xdr:sp macro="" textlink="">
      <xdr:nvSpPr>
        <xdr:cNvPr id="347" name="テキスト ボックス 346"/>
        <xdr:cNvSpPr txBox="1"/>
      </xdr:nvSpPr>
      <xdr:spPr>
        <a:xfrm>
          <a:off x="14020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100693</xdr:rowOff>
    </xdr:from>
    <xdr:to>
      <xdr:col>19</xdr:col>
      <xdr:colOff>533400</xdr:colOff>
      <xdr:row>67</xdr:row>
      <xdr:rowOff>30843</xdr:rowOff>
    </xdr:to>
    <xdr:sp macro="" textlink="">
      <xdr:nvSpPr>
        <xdr:cNvPr id="348" name="円/楕円 347"/>
        <xdr:cNvSpPr/>
      </xdr:nvSpPr>
      <xdr:spPr>
        <a:xfrm>
          <a:off x="13462000" y="114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15620</xdr:rowOff>
    </xdr:from>
    <xdr:ext cx="762000" cy="259045"/>
    <xdr:sp macro="" textlink="">
      <xdr:nvSpPr>
        <xdr:cNvPr id="349" name="テキスト ボックス 348"/>
        <xdr:cNvSpPr txBox="1"/>
      </xdr:nvSpPr>
      <xdr:spPr>
        <a:xfrm>
          <a:off x="13131800" y="1150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実質公債費比率は、繰上償還の実施などにより、年々改善してきている。今後も、計画的な事業実施により新規発行債を抑制するなど、実質公債費比率の適正管理に努める。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107188</xdr:rowOff>
    </xdr:to>
    <xdr:cxnSp macro="">
      <xdr:nvCxnSpPr>
        <xdr:cNvPr id="376" name="直線コネクタ 375"/>
        <xdr:cNvCxnSpPr/>
      </xdr:nvCxnSpPr>
      <xdr:spPr>
        <a:xfrm flipV="1">
          <a:off x="17018000" y="6261100"/>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79265</xdr:rowOff>
    </xdr:from>
    <xdr:ext cx="762000" cy="259045"/>
    <xdr:sp macro="" textlink="">
      <xdr:nvSpPr>
        <xdr:cNvPr id="377" name="公債費負担の状況最小値テキスト"/>
        <xdr:cNvSpPr txBox="1"/>
      </xdr:nvSpPr>
      <xdr:spPr>
        <a:xfrm>
          <a:off x="17106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44</xdr:row>
      <xdr:rowOff>107188</xdr:rowOff>
    </xdr:from>
    <xdr:to>
      <xdr:col>24</xdr:col>
      <xdr:colOff>647700</xdr:colOff>
      <xdr:row>44</xdr:row>
      <xdr:rowOff>107188</xdr:rowOff>
    </xdr:to>
    <xdr:cxnSp macro="">
      <xdr:nvCxnSpPr>
        <xdr:cNvPr id="378" name="直線コネクタ 377"/>
        <xdr:cNvCxnSpPr/>
      </xdr:nvCxnSpPr>
      <xdr:spPr>
        <a:xfrm>
          <a:off x="16929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0" name="直線コネクタ 37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20320</xdr:rowOff>
    </xdr:from>
    <xdr:to>
      <xdr:col>24</xdr:col>
      <xdr:colOff>558800</xdr:colOff>
      <xdr:row>44</xdr:row>
      <xdr:rowOff>68580</xdr:rowOff>
    </xdr:to>
    <xdr:cxnSp macro="">
      <xdr:nvCxnSpPr>
        <xdr:cNvPr id="381" name="直線コネクタ 380"/>
        <xdr:cNvCxnSpPr/>
      </xdr:nvCxnSpPr>
      <xdr:spPr>
        <a:xfrm flipV="1">
          <a:off x="16179800" y="756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27449</xdr:rowOff>
    </xdr:from>
    <xdr:ext cx="762000" cy="259045"/>
    <xdr:sp macro="" textlink="">
      <xdr:nvSpPr>
        <xdr:cNvPr id="382"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3" name="フローチャート : 判断 382"/>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68580</xdr:rowOff>
    </xdr:from>
    <xdr:to>
      <xdr:col>23</xdr:col>
      <xdr:colOff>406400</xdr:colOff>
      <xdr:row>44</xdr:row>
      <xdr:rowOff>165100</xdr:rowOff>
    </xdr:to>
    <xdr:cxnSp macro="">
      <xdr:nvCxnSpPr>
        <xdr:cNvPr id="384" name="直線コネクタ 383"/>
        <xdr:cNvCxnSpPr/>
      </xdr:nvCxnSpPr>
      <xdr:spPr>
        <a:xfrm flipV="1">
          <a:off x="15290800" y="76123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42164</xdr:rowOff>
    </xdr:from>
    <xdr:to>
      <xdr:col>23</xdr:col>
      <xdr:colOff>457200</xdr:colOff>
      <xdr:row>42</xdr:row>
      <xdr:rowOff>143764</xdr:rowOff>
    </xdr:to>
    <xdr:sp macro="" textlink="">
      <xdr:nvSpPr>
        <xdr:cNvPr id="385" name="フローチャート : 判断 384"/>
        <xdr:cNvSpPr/>
      </xdr:nvSpPr>
      <xdr:spPr>
        <a:xfrm>
          <a:off x="16129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153941</xdr:rowOff>
    </xdr:from>
    <xdr:ext cx="736600" cy="259045"/>
    <xdr:sp macro="" textlink="">
      <xdr:nvSpPr>
        <xdr:cNvPr id="386" name="テキスト ボックス 385"/>
        <xdr:cNvSpPr txBox="1"/>
      </xdr:nvSpPr>
      <xdr:spPr>
        <a:xfrm>
          <a:off x="15798800" y="701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165100</xdr:rowOff>
    </xdr:from>
    <xdr:to>
      <xdr:col>22</xdr:col>
      <xdr:colOff>203200</xdr:colOff>
      <xdr:row>45</xdr:row>
      <xdr:rowOff>70866</xdr:rowOff>
    </xdr:to>
    <xdr:cxnSp macro="">
      <xdr:nvCxnSpPr>
        <xdr:cNvPr id="387" name="直線コネクタ 386"/>
        <xdr:cNvCxnSpPr/>
      </xdr:nvCxnSpPr>
      <xdr:spPr>
        <a:xfrm flipV="1">
          <a:off x="14401800" y="77089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80772</xdr:rowOff>
    </xdr:from>
    <xdr:to>
      <xdr:col>22</xdr:col>
      <xdr:colOff>254000</xdr:colOff>
      <xdr:row>43</xdr:row>
      <xdr:rowOff>10922</xdr:rowOff>
    </xdr:to>
    <xdr:sp macro="" textlink="">
      <xdr:nvSpPr>
        <xdr:cNvPr id="388" name="フローチャート : 判断 387"/>
        <xdr:cNvSpPr/>
      </xdr:nvSpPr>
      <xdr:spPr>
        <a:xfrm>
          <a:off x="15240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21099</xdr:rowOff>
    </xdr:from>
    <xdr:ext cx="762000" cy="259045"/>
    <xdr:sp macro="" textlink="">
      <xdr:nvSpPr>
        <xdr:cNvPr id="389" name="テキスト ボックス 388"/>
        <xdr:cNvSpPr txBox="1"/>
      </xdr:nvSpPr>
      <xdr:spPr>
        <a:xfrm>
          <a:off x="14909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70866</xdr:rowOff>
    </xdr:from>
    <xdr:to>
      <xdr:col>21</xdr:col>
      <xdr:colOff>0</xdr:colOff>
      <xdr:row>45</xdr:row>
      <xdr:rowOff>109474</xdr:rowOff>
    </xdr:to>
    <xdr:cxnSp macro="">
      <xdr:nvCxnSpPr>
        <xdr:cNvPr id="390" name="直線コネクタ 389"/>
        <xdr:cNvCxnSpPr/>
      </xdr:nvCxnSpPr>
      <xdr:spPr>
        <a:xfrm flipV="1">
          <a:off x="13512800" y="77861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167640</xdr:rowOff>
    </xdr:from>
    <xdr:to>
      <xdr:col>21</xdr:col>
      <xdr:colOff>50800</xdr:colOff>
      <xdr:row>43</xdr:row>
      <xdr:rowOff>97790</xdr:rowOff>
    </xdr:to>
    <xdr:sp macro="" textlink="">
      <xdr:nvSpPr>
        <xdr:cNvPr id="391" name="フローチャート : 判断 390"/>
        <xdr:cNvSpPr/>
      </xdr:nvSpPr>
      <xdr:spPr>
        <a:xfrm>
          <a:off x="14351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107967</xdr:rowOff>
    </xdr:from>
    <xdr:ext cx="762000" cy="259045"/>
    <xdr:sp macro="" textlink="">
      <xdr:nvSpPr>
        <xdr:cNvPr id="392" name="テキスト ボックス 391"/>
        <xdr:cNvSpPr txBox="1"/>
      </xdr:nvSpPr>
      <xdr:spPr>
        <a:xfrm>
          <a:off x="14020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393" name="フローチャート : 判断 392"/>
        <xdr:cNvSpPr/>
      </xdr:nvSpPr>
      <xdr:spPr>
        <a:xfrm>
          <a:off x="13462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13733</xdr:rowOff>
    </xdr:from>
    <xdr:ext cx="762000" cy="259045"/>
    <xdr:sp macro="" textlink="">
      <xdr:nvSpPr>
        <xdr:cNvPr id="394" name="テキスト ボックス 393"/>
        <xdr:cNvSpPr txBox="1"/>
      </xdr:nvSpPr>
      <xdr:spPr>
        <a:xfrm>
          <a:off x="13131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140970</xdr:rowOff>
    </xdr:from>
    <xdr:to>
      <xdr:col>24</xdr:col>
      <xdr:colOff>609600</xdr:colOff>
      <xdr:row>44</xdr:row>
      <xdr:rowOff>71120</xdr:rowOff>
    </xdr:to>
    <xdr:sp macro="" textlink="">
      <xdr:nvSpPr>
        <xdr:cNvPr id="400" name="円/楕円 399"/>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36847</xdr:rowOff>
    </xdr:from>
    <xdr:ext cx="762000" cy="259045"/>
    <xdr:sp macro="" textlink="">
      <xdr:nvSpPr>
        <xdr:cNvPr id="401" name="公債費負担の状況該当値テキスト"/>
        <xdr:cNvSpPr txBox="1"/>
      </xdr:nvSpPr>
      <xdr:spPr>
        <a:xfrm>
          <a:off x="17106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17780</xdr:rowOff>
    </xdr:from>
    <xdr:to>
      <xdr:col>23</xdr:col>
      <xdr:colOff>457200</xdr:colOff>
      <xdr:row>44</xdr:row>
      <xdr:rowOff>119380</xdr:rowOff>
    </xdr:to>
    <xdr:sp macro="" textlink="">
      <xdr:nvSpPr>
        <xdr:cNvPr id="402" name="円/楕円 401"/>
        <xdr:cNvSpPr/>
      </xdr:nvSpPr>
      <xdr:spPr>
        <a:xfrm>
          <a:off x="16129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104157</xdr:rowOff>
    </xdr:from>
    <xdr:ext cx="736600" cy="259045"/>
    <xdr:sp macro="" textlink="">
      <xdr:nvSpPr>
        <xdr:cNvPr id="403" name="テキスト ボックス 402"/>
        <xdr:cNvSpPr txBox="1"/>
      </xdr:nvSpPr>
      <xdr:spPr>
        <a:xfrm>
          <a:off x="15798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114300</xdr:rowOff>
    </xdr:from>
    <xdr:to>
      <xdr:col>22</xdr:col>
      <xdr:colOff>254000</xdr:colOff>
      <xdr:row>45</xdr:row>
      <xdr:rowOff>44450</xdr:rowOff>
    </xdr:to>
    <xdr:sp macro="" textlink="">
      <xdr:nvSpPr>
        <xdr:cNvPr id="404" name="円/楕円 403"/>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29227</xdr:rowOff>
    </xdr:from>
    <xdr:ext cx="762000" cy="259045"/>
    <xdr:sp macro="" textlink="">
      <xdr:nvSpPr>
        <xdr:cNvPr id="405" name="テキスト ボックス 404"/>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20066</xdr:rowOff>
    </xdr:from>
    <xdr:to>
      <xdr:col>21</xdr:col>
      <xdr:colOff>50800</xdr:colOff>
      <xdr:row>45</xdr:row>
      <xdr:rowOff>121666</xdr:rowOff>
    </xdr:to>
    <xdr:sp macro="" textlink="">
      <xdr:nvSpPr>
        <xdr:cNvPr id="406" name="円/楕円 405"/>
        <xdr:cNvSpPr/>
      </xdr:nvSpPr>
      <xdr:spPr>
        <a:xfrm>
          <a:off x="14351000" y="77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106443</xdr:rowOff>
    </xdr:from>
    <xdr:ext cx="762000" cy="259045"/>
    <xdr:sp macro="" textlink="">
      <xdr:nvSpPr>
        <xdr:cNvPr id="407" name="テキスト ボックス 406"/>
        <xdr:cNvSpPr txBox="1"/>
      </xdr:nvSpPr>
      <xdr:spPr>
        <a:xfrm>
          <a:off x="14020800" y="782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58674</xdr:rowOff>
    </xdr:from>
    <xdr:to>
      <xdr:col>19</xdr:col>
      <xdr:colOff>533400</xdr:colOff>
      <xdr:row>45</xdr:row>
      <xdr:rowOff>160274</xdr:rowOff>
    </xdr:to>
    <xdr:sp macro="" textlink="">
      <xdr:nvSpPr>
        <xdr:cNvPr id="408" name="円/楕円 407"/>
        <xdr:cNvSpPr/>
      </xdr:nvSpPr>
      <xdr:spPr>
        <a:xfrm>
          <a:off x="13462000" y="77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145051</xdr:rowOff>
    </xdr:from>
    <xdr:ext cx="762000" cy="259045"/>
    <xdr:sp macro="" textlink="">
      <xdr:nvSpPr>
        <xdr:cNvPr id="409" name="テキスト ボックス 408"/>
        <xdr:cNvSpPr txBox="1"/>
      </xdr:nvSpPr>
      <xdr:spPr>
        <a:xfrm>
          <a:off x="13131800" y="786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将来負担比率は、前年度に比べ、</a:t>
          </a:r>
          <a:r>
            <a:rPr kumimoji="1" lang="en-US" altLang="ja-JP" sz="1300">
              <a:latin typeface="ＭＳ Ｐゴシック"/>
            </a:rPr>
            <a:t>21.9</a:t>
          </a:r>
          <a:r>
            <a:rPr kumimoji="1" lang="ja-JP" altLang="en-US" sz="1300">
              <a:latin typeface="ＭＳ Ｐゴシック"/>
            </a:rPr>
            <a:t>ポイント改善した。これは、公営企業債等繰入見込額の減少と、基金残高の増加によるものである。</a:t>
          </a:r>
          <a:endParaRPr kumimoji="1" lang="en-US" altLang="ja-JP" sz="1300">
            <a:latin typeface="ＭＳ Ｐゴシック"/>
          </a:endParaRPr>
        </a:p>
        <a:p>
          <a:r>
            <a:rPr kumimoji="1" lang="ja-JP" altLang="en-US" sz="1300">
              <a:latin typeface="ＭＳ Ｐゴシック"/>
            </a:rPr>
            <a:t>　今後は、人口減少や普通交付税の段階的縮減により、比率が上がるおそれがある。引き続き、将来負担の軽減に努める。</a:t>
          </a:r>
          <a:endParaRPr kumimoji="1" lang="en-US" altLang="ja-JP" sz="1300">
            <a:latin typeface="ＭＳ Ｐゴシック"/>
          </a:endParaRPr>
        </a:p>
        <a:p>
          <a:r>
            <a:rPr kumimoji="1" lang="ja-JP" altLang="en-US" sz="1300">
              <a:solidFill>
                <a:srgbClr val="FF0000"/>
              </a:solidFill>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38" name="直線コネクタ 437"/>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39"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0" name="直線コネクタ 439"/>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109389</xdr:rowOff>
    </xdr:from>
    <xdr:to>
      <xdr:col>24</xdr:col>
      <xdr:colOff>558800</xdr:colOff>
      <xdr:row>16</xdr:row>
      <xdr:rowOff>114088</xdr:rowOff>
    </xdr:to>
    <xdr:cxnSp macro="">
      <xdr:nvCxnSpPr>
        <xdr:cNvPr id="443" name="直線コネクタ 442"/>
        <xdr:cNvCxnSpPr/>
      </xdr:nvCxnSpPr>
      <xdr:spPr>
        <a:xfrm flipV="1">
          <a:off x="16179800" y="2681139"/>
          <a:ext cx="8382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4"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5" name="フローチャート : 判断 444"/>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114088</xdr:rowOff>
    </xdr:from>
    <xdr:to>
      <xdr:col>23</xdr:col>
      <xdr:colOff>406400</xdr:colOff>
      <xdr:row>17</xdr:row>
      <xdr:rowOff>91440</xdr:rowOff>
    </xdr:to>
    <xdr:cxnSp macro="">
      <xdr:nvCxnSpPr>
        <xdr:cNvPr id="446" name="直線コネクタ 445"/>
        <xdr:cNvCxnSpPr/>
      </xdr:nvCxnSpPr>
      <xdr:spPr>
        <a:xfrm flipV="1">
          <a:off x="15290800" y="2857288"/>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47202</xdr:rowOff>
    </xdr:from>
    <xdr:to>
      <xdr:col>23</xdr:col>
      <xdr:colOff>457200</xdr:colOff>
      <xdr:row>16</xdr:row>
      <xdr:rowOff>148802</xdr:rowOff>
    </xdr:to>
    <xdr:sp macro="" textlink="">
      <xdr:nvSpPr>
        <xdr:cNvPr id="447" name="フローチャート : 判断 446"/>
        <xdr:cNvSpPr/>
      </xdr:nvSpPr>
      <xdr:spPr>
        <a:xfrm>
          <a:off x="16129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158979</xdr:rowOff>
    </xdr:from>
    <xdr:ext cx="736600" cy="259045"/>
    <xdr:sp macro="" textlink="">
      <xdr:nvSpPr>
        <xdr:cNvPr id="448" name="テキスト ボックス 447"/>
        <xdr:cNvSpPr txBox="1"/>
      </xdr:nvSpPr>
      <xdr:spPr>
        <a:xfrm>
          <a:off x="15798800" y="255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91440</xdr:rowOff>
    </xdr:from>
    <xdr:to>
      <xdr:col>22</xdr:col>
      <xdr:colOff>203200</xdr:colOff>
      <xdr:row>18</xdr:row>
      <xdr:rowOff>30184</xdr:rowOff>
    </xdr:to>
    <xdr:cxnSp macro="">
      <xdr:nvCxnSpPr>
        <xdr:cNvPr id="449" name="直線コネクタ 448"/>
        <xdr:cNvCxnSpPr/>
      </xdr:nvCxnSpPr>
      <xdr:spPr>
        <a:xfrm flipV="1">
          <a:off x="14401800" y="3006090"/>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0" name="フローチャート : 判断 449"/>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1" name="テキスト ボックス 450"/>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30184</xdr:rowOff>
    </xdr:from>
    <xdr:to>
      <xdr:col>21</xdr:col>
      <xdr:colOff>0</xdr:colOff>
      <xdr:row>18</xdr:row>
      <xdr:rowOff>113030</xdr:rowOff>
    </xdr:to>
    <xdr:cxnSp macro="">
      <xdr:nvCxnSpPr>
        <xdr:cNvPr id="452" name="直線コネクタ 451"/>
        <xdr:cNvCxnSpPr/>
      </xdr:nvCxnSpPr>
      <xdr:spPr>
        <a:xfrm flipV="1">
          <a:off x="13512800" y="3116284"/>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3" name="フローチャート : 判断 452"/>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4" name="テキスト ボックス 453"/>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5" name="フローチャート : 判断 454"/>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6" name="テキスト ボックス 455"/>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58589</xdr:rowOff>
    </xdr:from>
    <xdr:to>
      <xdr:col>24</xdr:col>
      <xdr:colOff>609600</xdr:colOff>
      <xdr:row>15</xdr:row>
      <xdr:rowOff>160189</xdr:rowOff>
    </xdr:to>
    <xdr:sp macro="" textlink="">
      <xdr:nvSpPr>
        <xdr:cNvPr id="462" name="円/楕円 461"/>
        <xdr:cNvSpPr/>
      </xdr:nvSpPr>
      <xdr:spPr>
        <a:xfrm>
          <a:off x="16967200" y="26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30666</xdr:rowOff>
    </xdr:from>
    <xdr:ext cx="762000" cy="259045"/>
    <xdr:sp macro="" textlink="">
      <xdr:nvSpPr>
        <xdr:cNvPr id="463" name="将来負担の状況該当値テキスト"/>
        <xdr:cNvSpPr txBox="1"/>
      </xdr:nvSpPr>
      <xdr:spPr>
        <a:xfrm>
          <a:off x="17106900" y="260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63288</xdr:rowOff>
    </xdr:from>
    <xdr:to>
      <xdr:col>23</xdr:col>
      <xdr:colOff>457200</xdr:colOff>
      <xdr:row>16</xdr:row>
      <xdr:rowOff>164888</xdr:rowOff>
    </xdr:to>
    <xdr:sp macro="" textlink="">
      <xdr:nvSpPr>
        <xdr:cNvPr id="464" name="円/楕円 463"/>
        <xdr:cNvSpPr/>
      </xdr:nvSpPr>
      <xdr:spPr>
        <a:xfrm>
          <a:off x="16129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149665</xdr:rowOff>
    </xdr:from>
    <xdr:ext cx="736600" cy="259045"/>
    <xdr:sp macro="" textlink="">
      <xdr:nvSpPr>
        <xdr:cNvPr id="465" name="テキスト ボックス 464"/>
        <xdr:cNvSpPr txBox="1"/>
      </xdr:nvSpPr>
      <xdr:spPr>
        <a:xfrm>
          <a:off x="15798800" y="2892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40640</xdr:rowOff>
    </xdr:from>
    <xdr:to>
      <xdr:col>22</xdr:col>
      <xdr:colOff>254000</xdr:colOff>
      <xdr:row>17</xdr:row>
      <xdr:rowOff>142240</xdr:rowOff>
    </xdr:to>
    <xdr:sp macro="" textlink="">
      <xdr:nvSpPr>
        <xdr:cNvPr id="466" name="円/楕円 465"/>
        <xdr:cNvSpPr/>
      </xdr:nvSpPr>
      <xdr:spPr>
        <a:xfrm>
          <a:off x="15240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127017</xdr:rowOff>
    </xdr:from>
    <xdr:ext cx="762000" cy="259045"/>
    <xdr:sp macro="" textlink="">
      <xdr:nvSpPr>
        <xdr:cNvPr id="467" name="テキスト ボックス 466"/>
        <xdr:cNvSpPr txBox="1"/>
      </xdr:nvSpPr>
      <xdr:spPr>
        <a:xfrm>
          <a:off x="14909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150834</xdr:rowOff>
    </xdr:from>
    <xdr:to>
      <xdr:col>21</xdr:col>
      <xdr:colOff>50800</xdr:colOff>
      <xdr:row>18</xdr:row>
      <xdr:rowOff>80984</xdr:rowOff>
    </xdr:to>
    <xdr:sp macro="" textlink="">
      <xdr:nvSpPr>
        <xdr:cNvPr id="468" name="円/楕円 467"/>
        <xdr:cNvSpPr/>
      </xdr:nvSpPr>
      <xdr:spPr>
        <a:xfrm>
          <a:off x="14351000" y="30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65761</xdr:rowOff>
    </xdr:from>
    <xdr:ext cx="762000" cy="259045"/>
    <xdr:sp macro="" textlink="">
      <xdr:nvSpPr>
        <xdr:cNvPr id="469" name="テキスト ボックス 468"/>
        <xdr:cNvSpPr txBox="1"/>
      </xdr:nvSpPr>
      <xdr:spPr>
        <a:xfrm>
          <a:off x="14020800" y="315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62230</xdr:rowOff>
    </xdr:from>
    <xdr:to>
      <xdr:col>19</xdr:col>
      <xdr:colOff>533400</xdr:colOff>
      <xdr:row>18</xdr:row>
      <xdr:rowOff>163830</xdr:rowOff>
    </xdr:to>
    <xdr:sp macro="" textlink="">
      <xdr:nvSpPr>
        <xdr:cNvPr id="470" name="円/楕円 469"/>
        <xdr:cNvSpPr/>
      </xdr:nvSpPr>
      <xdr:spPr>
        <a:xfrm>
          <a:off x="13462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148607</xdr:rowOff>
    </xdr:from>
    <xdr:ext cx="762000" cy="259045"/>
    <xdr:sp macro="" textlink="">
      <xdr:nvSpPr>
        <xdr:cNvPr id="471" name="テキスト ボックス 470"/>
        <xdr:cNvSpPr txBox="1"/>
      </xdr:nvSpPr>
      <xdr:spPr>
        <a:xfrm>
          <a:off x="13131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28,733
28,515
429.29
20,926,684
19,851,068
1,035,148
14,192,034
26,315,990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38.6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chemeClr val="tx1"/>
              </a:solidFill>
              <a:latin typeface="ＭＳ Ｐゴシック"/>
            </a:rPr>
            <a:t>人件費に係る経常収支比率は、類似団体平均を若干下回っている。しかし、人口千人当たりの職員数や、人件費及び人件費に準ずる費用の一人当たりの決算額は、類似団体平均を上回っているため、より適切な定員管理に努め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75293</xdr:rowOff>
    </xdr:from>
    <xdr:to>
      <xdr:col>7</xdr:col>
      <xdr:colOff>15875</xdr:colOff>
      <xdr:row>35</xdr:row>
      <xdr:rowOff>140607</xdr:rowOff>
    </xdr:to>
    <xdr:cxnSp macro="">
      <xdr:nvCxnSpPr>
        <xdr:cNvPr id="68" name="直線コネクタ 67"/>
        <xdr:cNvCxnSpPr/>
      </xdr:nvCxnSpPr>
      <xdr:spPr>
        <a:xfrm>
          <a:off x="3987800" y="6076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83655</xdr:rowOff>
    </xdr:from>
    <xdr:ext cx="762000" cy="259045"/>
    <xdr:sp macro="" textlink="">
      <xdr:nvSpPr>
        <xdr:cNvPr id="69" name="人件費平均値テキスト"/>
        <xdr:cNvSpPr txBox="1"/>
      </xdr:nvSpPr>
      <xdr:spPr>
        <a:xfrm>
          <a:off x="4914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42636</xdr:rowOff>
    </xdr:from>
    <xdr:to>
      <xdr:col>5</xdr:col>
      <xdr:colOff>549275</xdr:colOff>
      <xdr:row>35</xdr:row>
      <xdr:rowOff>75293</xdr:rowOff>
    </xdr:to>
    <xdr:cxnSp macro="">
      <xdr:nvCxnSpPr>
        <xdr:cNvPr id="71" name="直線コネクタ 70"/>
        <xdr:cNvCxnSpPr/>
      </xdr:nvCxnSpPr>
      <xdr:spPr>
        <a:xfrm>
          <a:off x="3098800" y="6043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166007</xdr:rowOff>
    </xdr:from>
    <xdr:to>
      <xdr:col>5</xdr:col>
      <xdr:colOff>600075</xdr:colOff>
      <xdr:row>36</xdr:row>
      <xdr:rowOff>96157</xdr:rowOff>
    </xdr:to>
    <xdr:sp macro="" textlink="">
      <xdr:nvSpPr>
        <xdr:cNvPr id="72" name="フローチャート : 判断 71"/>
        <xdr:cNvSpPr/>
      </xdr:nvSpPr>
      <xdr:spPr>
        <a:xfrm>
          <a:off x="3937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80934</xdr:rowOff>
    </xdr:from>
    <xdr:ext cx="736600" cy="259045"/>
    <xdr:sp macro="" textlink="">
      <xdr:nvSpPr>
        <xdr:cNvPr id="73" name="テキスト ボックス 72"/>
        <xdr:cNvSpPr txBox="1"/>
      </xdr:nvSpPr>
      <xdr:spPr>
        <a:xfrm>
          <a:off x="3606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42636</xdr:rowOff>
    </xdr:from>
    <xdr:to>
      <xdr:col>4</xdr:col>
      <xdr:colOff>346075</xdr:colOff>
      <xdr:row>35</xdr:row>
      <xdr:rowOff>86178</xdr:rowOff>
    </xdr:to>
    <xdr:cxnSp macro="">
      <xdr:nvCxnSpPr>
        <xdr:cNvPr id="74" name="直線コネクタ 73"/>
        <xdr:cNvCxnSpPr/>
      </xdr:nvCxnSpPr>
      <xdr:spPr>
        <a:xfrm flipV="1">
          <a:off x="2209800" y="6043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5443</xdr:rowOff>
    </xdr:from>
    <xdr:to>
      <xdr:col>4</xdr:col>
      <xdr:colOff>396875</xdr:colOff>
      <xdr:row>36</xdr:row>
      <xdr:rowOff>107043</xdr:rowOff>
    </xdr:to>
    <xdr:sp macro="" textlink="">
      <xdr:nvSpPr>
        <xdr:cNvPr id="75" name="フローチャート : 判断 74"/>
        <xdr:cNvSpPr/>
      </xdr:nvSpPr>
      <xdr:spPr>
        <a:xfrm>
          <a:off x="3048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91820</xdr:rowOff>
    </xdr:from>
    <xdr:ext cx="762000" cy="259045"/>
    <xdr:sp macro="" textlink="">
      <xdr:nvSpPr>
        <xdr:cNvPr id="76" name="テキスト ボックス 75"/>
        <xdr:cNvSpPr txBox="1"/>
      </xdr:nvSpPr>
      <xdr:spPr>
        <a:xfrm>
          <a:off x="2717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86178</xdr:rowOff>
    </xdr:from>
    <xdr:to>
      <xdr:col>3</xdr:col>
      <xdr:colOff>142875</xdr:colOff>
      <xdr:row>36</xdr:row>
      <xdr:rowOff>34472</xdr:rowOff>
    </xdr:to>
    <xdr:cxnSp macro="">
      <xdr:nvCxnSpPr>
        <xdr:cNvPr id="77" name="直線コネクタ 76"/>
        <xdr:cNvCxnSpPr/>
      </xdr:nvCxnSpPr>
      <xdr:spPr>
        <a:xfrm flipV="1">
          <a:off x="1320800" y="60869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155122</xdr:rowOff>
    </xdr:from>
    <xdr:to>
      <xdr:col>3</xdr:col>
      <xdr:colOff>193675</xdr:colOff>
      <xdr:row>36</xdr:row>
      <xdr:rowOff>85272</xdr:rowOff>
    </xdr:to>
    <xdr:sp macro="" textlink="">
      <xdr:nvSpPr>
        <xdr:cNvPr id="78" name="フローチャート : 判断 77"/>
        <xdr:cNvSpPr/>
      </xdr:nvSpPr>
      <xdr:spPr>
        <a:xfrm>
          <a:off x="2159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70049</xdr:rowOff>
    </xdr:from>
    <xdr:ext cx="762000" cy="259045"/>
    <xdr:sp macro="" textlink="">
      <xdr:nvSpPr>
        <xdr:cNvPr id="79" name="テキスト ボックス 78"/>
        <xdr:cNvSpPr txBox="1"/>
      </xdr:nvSpPr>
      <xdr:spPr>
        <a:xfrm>
          <a:off x="1828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81643</xdr:rowOff>
    </xdr:from>
    <xdr:to>
      <xdr:col>1</xdr:col>
      <xdr:colOff>676275</xdr:colOff>
      <xdr:row>37</xdr:row>
      <xdr:rowOff>11793</xdr:rowOff>
    </xdr:to>
    <xdr:sp macro="" textlink="">
      <xdr:nvSpPr>
        <xdr:cNvPr id="80" name="フローチャート : 判断 79"/>
        <xdr:cNvSpPr/>
      </xdr:nvSpPr>
      <xdr:spPr>
        <a:xfrm>
          <a:off x="1270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168020</xdr:rowOff>
    </xdr:from>
    <xdr:ext cx="762000" cy="259045"/>
    <xdr:sp macro="" textlink="">
      <xdr:nvSpPr>
        <xdr:cNvPr id="81" name="テキスト ボックス 80"/>
        <xdr:cNvSpPr txBox="1"/>
      </xdr:nvSpPr>
      <xdr:spPr>
        <a:xfrm>
          <a:off x="939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89807</xdr:rowOff>
    </xdr:from>
    <xdr:to>
      <xdr:col>7</xdr:col>
      <xdr:colOff>66675</xdr:colOff>
      <xdr:row>36</xdr:row>
      <xdr:rowOff>19957</xdr:rowOff>
    </xdr:to>
    <xdr:sp macro="" textlink="">
      <xdr:nvSpPr>
        <xdr:cNvPr id="87" name="円/楕円 86"/>
        <xdr:cNvSpPr/>
      </xdr:nvSpPr>
      <xdr:spPr>
        <a:xfrm>
          <a:off x="47752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106334</xdr:rowOff>
    </xdr:from>
    <xdr:ext cx="762000" cy="259045"/>
    <xdr:sp macro="" textlink="">
      <xdr:nvSpPr>
        <xdr:cNvPr id="88" name="人件費該当値テキスト"/>
        <xdr:cNvSpPr txBox="1"/>
      </xdr:nvSpPr>
      <xdr:spPr>
        <a:xfrm>
          <a:off x="4914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24493</xdr:rowOff>
    </xdr:from>
    <xdr:to>
      <xdr:col>5</xdr:col>
      <xdr:colOff>600075</xdr:colOff>
      <xdr:row>35</xdr:row>
      <xdr:rowOff>126093</xdr:rowOff>
    </xdr:to>
    <xdr:sp macro="" textlink="">
      <xdr:nvSpPr>
        <xdr:cNvPr id="89" name="円/楕円 88"/>
        <xdr:cNvSpPr/>
      </xdr:nvSpPr>
      <xdr:spPr>
        <a:xfrm>
          <a:off x="3937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136270</xdr:rowOff>
    </xdr:from>
    <xdr:ext cx="736600" cy="259045"/>
    <xdr:sp macro="" textlink="">
      <xdr:nvSpPr>
        <xdr:cNvPr id="90" name="テキスト ボックス 89"/>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163286</xdr:rowOff>
    </xdr:from>
    <xdr:to>
      <xdr:col>4</xdr:col>
      <xdr:colOff>396875</xdr:colOff>
      <xdr:row>35</xdr:row>
      <xdr:rowOff>93436</xdr:rowOff>
    </xdr:to>
    <xdr:sp macro="" textlink="">
      <xdr:nvSpPr>
        <xdr:cNvPr id="91" name="円/楕円 90"/>
        <xdr:cNvSpPr/>
      </xdr:nvSpPr>
      <xdr:spPr>
        <a:xfrm>
          <a:off x="3048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103613</xdr:rowOff>
    </xdr:from>
    <xdr:ext cx="762000" cy="259045"/>
    <xdr:sp macro="" textlink="">
      <xdr:nvSpPr>
        <xdr:cNvPr id="92" name="テキスト ボックス 91"/>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35378</xdr:rowOff>
    </xdr:from>
    <xdr:to>
      <xdr:col>3</xdr:col>
      <xdr:colOff>193675</xdr:colOff>
      <xdr:row>35</xdr:row>
      <xdr:rowOff>136978</xdr:rowOff>
    </xdr:to>
    <xdr:sp macro="" textlink="">
      <xdr:nvSpPr>
        <xdr:cNvPr id="93" name="円/楕円 92"/>
        <xdr:cNvSpPr/>
      </xdr:nvSpPr>
      <xdr:spPr>
        <a:xfrm>
          <a:off x="2159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147155</xdr:rowOff>
    </xdr:from>
    <xdr:ext cx="762000" cy="259045"/>
    <xdr:sp macro="" textlink="">
      <xdr:nvSpPr>
        <xdr:cNvPr id="94" name="テキスト ボックス 93"/>
        <xdr:cNvSpPr txBox="1"/>
      </xdr:nvSpPr>
      <xdr:spPr>
        <a:xfrm>
          <a:off x="1828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155122</xdr:rowOff>
    </xdr:from>
    <xdr:to>
      <xdr:col>1</xdr:col>
      <xdr:colOff>676275</xdr:colOff>
      <xdr:row>36</xdr:row>
      <xdr:rowOff>85272</xdr:rowOff>
    </xdr:to>
    <xdr:sp macro="" textlink="">
      <xdr:nvSpPr>
        <xdr:cNvPr id="95" name="円/楕円 94"/>
        <xdr:cNvSpPr/>
      </xdr:nvSpPr>
      <xdr:spPr>
        <a:xfrm>
          <a:off x="1270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95449</xdr:rowOff>
    </xdr:from>
    <xdr:ext cx="762000" cy="259045"/>
    <xdr:sp macro="" textlink="">
      <xdr:nvSpPr>
        <xdr:cNvPr id="96" name="テキスト ボックス 95"/>
        <xdr:cNvSpPr txBox="1"/>
      </xdr:nvSpPr>
      <xdr:spPr>
        <a:xfrm>
          <a:off x="939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a:t>
          </a:r>
          <a:r>
            <a:rPr kumimoji="1" lang="ja-JP" altLang="en-US" sz="1300">
              <a:solidFill>
                <a:schemeClr val="tx1"/>
              </a:solidFill>
              <a:latin typeface="ＭＳ Ｐゴシック"/>
            </a:rPr>
            <a:t>類似団体平均を下回っているが、人口一人当たりの決算額は、類似団体平均を上回っている状態である。引き続き、公共施設の統廃合、指定管理制度の導入などにより、経費削減に努める。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158750</xdr:rowOff>
    </xdr:from>
    <xdr:to>
      <xdr:col>24</xdr:col>
      <xdr:colOff>31750</xdr:colOff>
      <xdr:row>16</xdr:row>
      <xdr:rowOff>63500</xdr:rowOff>
    </xdr:to>
    <xdr:cxnSp macro="">
      <xdr:nvCxnSpPr>
        <xdr:cNvPr id="129" name="直線コネクタ 128"/>
        <xdr:cNvCxnSpPr/>
      </xdr:nvCxnSpPr>
      <xdr:spPr>
        <a:xfrm>
          <a:off x="15671800" y="2730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118127</xdr:rowOff>
    </xdr:from>
    <xdr:ext cx="762000" cy="259045"/>
    <xdr:sp macro="" textlink="">
      <xdr:nvSpPr>
        <xdr:cNvPr id="130"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57150</xdr:rowOff>
    </xdr:from>
    <xdr:to>
      <xdr:col>22</xdr:col>
      <xdr:colOff>565150</xdr:colOff>
      <xdr:row>15</xdr:row>
      <xdr:rowOff>158750</xdr:rowOff>
    </xdr:to>
    <xdr:cxnSp macro="">
      <xdr:nvCxnSpPr>
        <xdr:cNvPr id="132" name="直線コネクタ 131"/>
        <xdr:cNvCxnSpPr/>
      </xdr:nvCxnSpPr>
      <xdr:spPr>
        <a:xfrm>
          <a:off x="14782800" y="2628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69850</xdr:rowOff>
    </xdr:from>
    <xdr:to>
      <xdr:col>22</xdr:col>
      <xdr:colOff>615950</xdr:colOff>
      <xdr:row>18</xdr:row>
      <xdr:rowOff>0</xdr:rowOff>
    </xdr:to>
    <xdr:sp macro="" textlink="">
      <xdr:nvSpPr>
        <xdr:cNvPr id="133" name="フローチャート : 判断 132"/>
        <xdr:cNvSpPr/>
      </xdr:nvSpPr>
      <xdr:spPr>
        <a:xfrm>
          <a:off x="15621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156227</xdr:rowOff>
    </xdr:from>
    <xdr:ext cx="736600" cy="259045"/>
    <xdr:sp macro="" textlink="">
      <xdr:nvSpPr>
        <xdr:cNvPr id="134" name="テキスト ボックス 133"/>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57150</xdr:rowOff>
    </xdr:from>
    <xdr:to>
      <xdr:col>21</xdr:col>
      <xdr:colOff>361950</xdr:colOff>
      <xdr:row>16</xdr:row>
      <xdr:rowOff>114300</xdr:rowOff>
    </xdr:to>
    <xdr:cxnSp macro="">
      <xdr:nvCxnSpPr>
        <xdr:cNvPr id="135" name="直線コネクタ 134"/>
        <xdr:cNvCxnSpPr/>
      </xdr:nvCxnSpPr>
      <xdr:spPr>
        <a:xfrm flipV="1">
          <a:off x="13893800" y="2628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107950</xdr:rowOff>
    </xdr:from>
    <xdr:to>
      <xdr:col>21</xdr:col>
      <xdr:colOff>412750</xdr:colOff>
      <xdr:row>18</xdr:row>
      <xdr:rowOff>38100</xdr:rowOff>
    </xdr:to>
    <xdr:sp macro="" textlink="">
      <xdr:nvSpPr>
        <xdr:cNvPr id="136" name="フローチャート : 判断 135"/>
        <xdr:cNvSpPr/>
      </xdr:nvSpPr>
      <xdr:spPr>
        <a:xfrm>
          <a:off x="14732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22877</xdr:rowOff>
    </xdr:from>
    <xdr:ext cx="762000" cy="259045"/>
    <xdr:sp macro="" textlink="">
      <xdr:nvSpPr>
        <xdr:cNvPr id="137" name="テキスト ボックス 136"/>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114300</xdr:rowOff>
    </xdr:to>
    <xdr:cxnSp macro="">
      <xdr:nvCxnSpPr>
        <xdr:cNvPr id="138" name="直線コネクタ 137"/>
        <xdr:cNvCxnSpPr/>
      </xdr:nvCxnSpPr>
      <xdr:spPr>
        <a:xfrm>
          <a:off x="13004800" y="2717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44450</xdr:rowOff>
    </xdr:from>
    <xdr:to>
      <xdr:col>20</xdr:col>
      <xdr:colOff>209550</xdr:colOff>
      <xdr:row>17</xdr:row>
      <xdr:rowOff>146050</xdr:rowOff>
    </xdr:to>
    <xdr:sp macro="" textlink="">
      <xdr:nvSpPr>
        <xdr:cNvPr id="139" name="フローチャート : 判断 138"/>
        <xdr:cNvSpPr/>
      </xdr:nvSpPr>
      <xdr:spPr>
        <a:xfrm>
          <a:off x="138430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130827</xdr:rowOff>
    </xdr:from>
    <xdr:ext cx="762000" cy="259045"/>
    <xdr:sp macro="" textlink="">
      <xdr:nvSpPr>
        <xdr:cNvPr id="140" name="テキスト ボックス 139"/>
        <xdr:cNvSpPr txBox="1"/>
      </xdr:nvSpPr>
      <xdr:spPr>
        <a:xfrm>
          <a:off x="13512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41" name="フローチャート : 判断 140"/>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42" name="テキスト ボックス 141"/>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12700</xdr:rowOff>
    </xdr:from>
    <xdr:to>
      <xdr:col>24</xdr:col>
      <xdr:colOff>82550</xdr:colOff>
      <xdr:row>16</xdr:row>
      <xdr:rowOff>114300</xdr:rowOff>
    </xdr:to>
    <xdr:sp macro="" textlink="">
      <xdr:nvSpPr>
        <xdr:cNvPr id="148" name="円/楕円 147"/>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29227</xdr:rowOff>
    </xdr:from>
    <xdr:ext cx="762000" cy="259045"/>
    <xdr:sp macro="" textlink="">
      <xdr:nvSpPr>
        <xdr:cNvPr id="149" name="物件費該当値テキスト"/>
        <xdr:cNvSpPr txBox="1"/>
      </xdr:nvSpPr>
      <xdr:spPr>
        <a:xfrm>
          <a:off x="165989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107950</xdr:rowOff>
    </xdr:from>
    <xdr:to>
      <xdr:col>22</xdr:col>
      <xdr:colOff>615950</xdr:colOff>
      <xdr:row>16</xdr:row>
      <xdr:rowOff>38100</xdr:rowOff>
    </xdr:to>
    <xdr:sp macro="" textlink="">
      <xdr:nvSpPr>
        <xdr:cNvPr id="150" name="円/楕円 149"/>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48277</xdr:rowOff>
    </xdr:from>
    <xdr:ext cx="736600" cy="259045"/>
    <xdr:sp macro="" textlink="">
      <xdr:nvSpPr>
        <xdr:cNvPr id="151" name="テキスト ボックス 150"/>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6350</xdr:rowOff>
    </xdr:from>
    <xdr:to>
      <xdr:col>21</xdr:col>
      <xdr:colOff>412750</xdr:colOff>
      <xdr:row>15</xdr:row>
      <xdr:rowOff>107950</xdr:rowOff>
    </xdr:to>
    <xdr:sp macro="" textlink="">
      <xdr:nvSpPr>
        <xdr:cNvPr id="152" name="円/楕円 151"/>
        <xdr:cNvSpPr/>
      </xdr:nvSpPr>
      <xdr:spPr>
        <a:xfrm>
          <a:off x="14732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118127</xdr:rowOff>
    </xdr:from>
    <xdr:ext cx="762000" cy="259045"/>
    <xdr:sp macro="" textlink="">
      <xdr:nvSpPr>
        <xdr:cNvPr id="153" name="テキスト ボックス 152"/>
        <xdr:cNvSpPr txBox="1"/>
      </xdr:nvSpPr>
      <xdr:spPr>
        <a:xfrm>
          <a:off x="14401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63500</xdr:rowOff>
    </xdr:from>
    <xdr:to>
      <xdr:col>20</xdr:col>
      <xdr:colOff>209550</xdr:colOff>
      <xdr:row>16</xdr:row>
      <xdr:rowOff>165100</xdr:rowOff>
    </xdr:to>
    <xdr:sp macro="" textlink="">
      <xdr:nvSpPr>
        <xdr:cNvPr id="154" name="円/楕円 153"/>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55" name="テキスト ボックス 154"/>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6" name="円/楕円 155"/>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7" name="テキスト ボックス 156"/>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扶助費に係る経常収支比率は、類似団体平均を大きく下回っているが、今後において、各福祉関係経費の増加が予想されるため、注意が必要である。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55</xdr:row>
      <xdr:rowOff>37193</xdr:rowOff>
    </xdr:from>
    <xdr:to>
      <xdr:col>7</xdr:col>
      <xdr:colOff>15875</xdr:colOff>
      <xdr:row>62</xdr:row>
      <xdr:rowOff>94343</xdr:rowOff>
    </xdr:to>
    <xdr:cxnSp macro="">
      <xdr:nvCxnSpPr>
        <xdr:cNvPr id="187" name="直線コネクタ 186"/>
        <xdr:cNvCxnSpPr/>
      </xdr:nvCxnSpPr>
      <xdr:spPr>
        <a:xfrm flipV="1">
          <a:off x="4826000" y="946694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66420</xdr:rowOff>
    </xdr:from>
    <xdr:ext cx="762000" cy="259045"/>
    <xdr:sp macro="" textlink="">
      <xdr:nvSpPr>
        <xdr:cNvPr id="188"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94343</xdr:rowOff>
    </xdr:from>
    <xdr:to>
      <xdr:col>7</xdr:col>
      <xdr:colOff>104775</xdr:colOff>
      <xdr:row>62</xdr:row>
      <xdr:rowOff>94343</xdr:rowOff>
    </xdr:to>
    <xdr:cxnSp macro="">
      <xdr:nvCxnSpPr>
        <xdr:cNvPr id="189" name="直線コネクタ 188"/>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123570</xdr:rowOff>
    </xdr:from>
    <xdr:ext cx="762000" cy="259045"/>
    <xdr:sp macro="" textlink="">
      <xdr:nvSpPr>
        <xdr:cNvPr id="190" name="扶助費最大値テキスト"/>
        <xdr:cNvSpPr txBox="1"/>
      </xdr:nvSpPr>
      <xdr:spPr>
        <a:xfrm>
          <a:off x="49149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55</xdr:row>
      <xdr:rowOff>37193</xdr:rowOff>
    </xdr:from>
    <xdr:to>
      <xdr:col>7</xdr:col>
      <xdr:colOff>104775</xdr:colOff>
      <xdr:row>55</xdr:row>
      <xdr:rowOff>37193</xdr:rowOff>
    </xdr:to>
    <xdr:cxnSp macro="">
      <xdr:nvCxnSpPr>
        <xdr:cNvPr id="191" name="直線コネクタ 190"/>
        <xdr:cNvCxnSpPr/>
      </xdr:nvCxnSpPr>
      <xdr:spPr>
        <a:xfrm>
          <a:off x="4737100" y="94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55</xdr:row>
      <xdr:rowOff>37193</xdr:rowOff>
    </xdr:to>
    <xdr:cxnSp macro="">
      <xdr:nvCxnSpPr>
        <xdr:cNvPr id="192" name="直線コネクタ 191"/>
        <xdr:cNvCxnSpPr/>
      </xdr:nvCxnSpPr>
      <xdr:spPr>
        <a:xfrm>
          <a:off x="3987800" y="93689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154412</xdr:rowOff>
    </xdr:from>
    <xdr:ext cx="762000" cy="259045"/>
    <xdr:sp macro="" textlink="">
      <xdr:nvSpPr>
        <xdr:cNvPr id="193" name="扶助費平均値テキスト"/>
        <xdr:cNvSpPr txBox="1"/>
      </xdr:nvSpPr>
      <xdr:spPr>
        <a:xfrm>
          <a:off x="4914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194" name="フローチャート : 判断 193"/>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110672</xdr:rowOff>
    </xdr:to>
    <xdr:cxnSp macro="">
      <xdr:nvCxnSpPr>
        <xdr:cNvPr id="195" name="直線コネクタ 194"/>
        <xdr:cNvCxnSpPr/>
      </xdr:nvCxnSpPr>
      <xdr:spPr>
        <a:xfrm>
          <a:off x="3098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43543</xdr:rowOff>
    </xdr:from>
    <xdr:to>
      <xdr:col>5</xdr:col>
      <xdr:colOff>600075</xdr:colOff>
      <xdr:row>58</xdr:row>
      <xdr:rowOff>145143</xdr:rowOff>
    </xdr:to>
    <xdr:sp macro="" textlink="">
      <xdr:nvSpPr>
        <xdr:cNvPr id="196" name="フローチャート : 判断 195"/>
        <xdr:cNvSpPr/>
      </xdr:nvSpPr>
      <xdr:spPr>
        <a:xfrm>
          <a:off x="3937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129920</xdr:rowOff>
    </xdr:from>
    <xdr:ext cx="736600" cy="259045"/>
    <xdr:sp macro="" textlink="">
      <xdr:nvSpPr>
        <xdr:cNvPr id="197" name="テキスト ボックス 196"/>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110672</xdr:rowOff>
    </xdr:to>
    <xdr:cxnSp macro="">
      <xdr:nvCxnSpPr>
        <xdr:cNvPr id="198" name="直線コネクタ 197"/>
        <xdr:cNvCxnSpPr/>
      </xdr:nvCxnSpPr>
      <xdr:spPr>
        <a:xfrm>
          <a:off x="2209800" y="92383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10885</xdr:rowOff>
    </xdr:from>
    <xdr:to>
      <xdr:col>4</xdr:col>
      <xdr:colOff>396875</xdr:colOff>
      <xdr:row>58</xdr:row>
      <xdr:rowOff>112485</xdr:rowOff>
    </xdr:to>
    <xdr:sp macro="" textlink="">
      <xdr:nvSpPr>
        <xdr:cNvPr id="199" name="フローチャート : 判断 198"/>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200" name="テキスト ボックス 199"/>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12700</xdr:rowOff>
    </xdr:to>
    <xdr:cxnSp macro="">
      <xdr:nvCxnSpPr>
        <xdr:cNvPr id="201" name="直線コネクタ 200"/>
        <xdr:cNvCxnSpPr/>
      </xdr:nvCxnSpPr>
      <xdr:spPr>
        <a:xfrm flipV="1">
          <a:off x="1320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149678</xdr:rowOff>
    </xdr:from>
    <xdr:to>
      <xdr:col>3</xdr:col>
      <xdr:colOff>193675</xdr:colOff>
      <xdr:row>58</xdr:row>
      <xdr:rowOff>79828</xdr:rowOff>
    </xdr:to>
    <xdr:sp macro="" textlink="">
      <xdr:nvSpPr>
        <xdr:cNvPr id="202" name="フローチャート : 判断 201"/>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64605</xdr:rowOff>
    </xdr:from>
    <xdr:ext cx="762000" cy="259045"/>
    <xdr:sp macro="" textlink="">
      <xdr:nvSpPr>
        <xdr:cNvPr id="203" name="テキスト ボックス 202"/>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149678</xdr:rowOff>
    </xdr:from>
    <xdr:to>
      <xdr:col>1</xdr:col>
      <xdr:colOff>676275</xdr:colOff>
      <xdr:row>58</xdr:row>
      <xdr:rowOff>79828</xdr:rowOff>
    </xdr:to>
    <xdr:sp macro="" textlink="">
      <xdr:nvSpPr>
        <xdr:cNvPr id="204" name="フローチャート : 判断 203"/>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64605</xdr:rowOff>
    </xdr:from>
    <xdr:ext cx="762000" cy="259045"/>
    <xdr:sp macro="" textlink="">
      <xdr:nvSpPr>
        <xdr:cNvPr id="205" name="テキスト ボックス 204"/>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11" name="円/楕円 210"/>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66420</xdr:rowOff>
    </xdr:from>
    <xdr:ext cx="762000" cy="259045"/>
    <xdr:sp macro="" textlink="">
      <xdr:nvSpPr>
        <xdr:cNvPr id="212" name="扶助費該当値テキスト"/>
        <xdr:cNvSpPr txBox="1"/>
      </xdr:nvSpPr>
      <xdr:spPr>
        <a:xfrm>
          <a:off x="4914900" y="932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13" name="円/楕円 212"/>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14" name="テキスト ボックス 213"/>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5" name="円/楕円 214"/>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6" name="テキスト ボックス 215"/>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7" name="円/楕円 216"/>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8" name="テキスト ボックス 217"/>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9" name="円/楕円 218"/>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20" name="テキスト ボックス 219"/>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その他に係る経常収支比率は、簡易水道特別会計への繰出金の減などにより、前年度に比べ</a:t>
          </a:r>
          <a:r>
            <a:rPr kumimoji="1" lang="en-US" altLang="ja-JP" sz="1300">
              <a:latin typeface="ＭＳ Ｐゴシック"/>
            </a:rPr>
            <a:t>1.3</a:t>
          </a:r>
          <a:r>
            <a:rPr kumimoji="1" lang="ja-JP" altLang="en-US" sz="1300">
              <a:latin typeface="ＭＳ Ｐゴシック"/>
            </a:rPr>
            <a:t>ポイント改善した。</a:t>
          </a:r>
          <a:r>
            <a:rPr kumimoji="1" lang="ja-JP" altLang="en-US" sz="1300">
              <a:solidFill>
                <a:schemeClr val="tx1"/>
              </a:solidFill>
              <a:latin typeface="ＭＳ Ｐゴシック"/>
            </a:rPr>
            <a:t>今後も、公営企業会計の経費削減に努め、出資金、繰出金の抑制を図る。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2" name="直線コネクタ 251"/>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3"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4" name="直線コネクタ 253"/>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6" name="直線コネクタ 25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117475</xdr:rowOff>
    </xdr:from>
    <xdr:to>
      <xdr:col>24</xdr:col>
      <xdr:colOff>31750</xdr:colOff>
      <xdr:row>57</xdr:row>
      <xdr:rowOff>69850</xdr:rowOff>
    </xdr:to>
    <xdr:cxnSp macro="">
      <xdr:nvCxnSpPr>
        <xdr:cNvPr id="257" name="直線コネクタ 256"/>
        <xdr:cNvCxnSpPr/>
      </xdr:nvCxnSpPr>
      <xdr:spPr>
        <a:xfrm flipV="1">
          <a:off x="15671800" y="971867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95902</xdr:rowOff>
    </xdr:from>
    <xdr:ext cx="762000" cy="259045"/>
    <xdr:sp macro="" textlink="">
      <xdr:nvSpPr>
        <xdr:cNvPr id="258" name="その他平均値テキスト"/>
        <xdr:cNvSpPr txBox="1"/>
      </xdr:nvSpPr>
      <xdr:spPr>
        <a:xfrm>
          <a:off x="16598900" y="9697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9" name="フローチャート : 判断 258"/>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69850</xdr:rowOff>
    </xdr:to>
    <xdr:cxnSp macro="">
      <xdr:nvCxnSpPr>
        <xdr:cNvPr id="260" name="直線コネクタ 259"/>
        <xdr:cNvCxnSpPr/>
      </xdr:nvCxnSpPr>
      <xdr:spPr>
        <a:xfrm>
          <a:off x="14782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161925</xdr:rowOff>
    </xdr:from>
    <xdr:to>
      <xdr:col>22</xdr:col>
      <xdr:colOff>615950</xdr:colOff>
      <xdr:row>57</xdr:row>
      <xdr:rowOff>92075</xdr:rowOff>
    </xdr:to>
    <xdr:sp macro="" textlink="">
      <xdr:nvSpPr>
        <xdr:cNvPr id="261" name="フローチャート : 判断 260"/>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102252</xdr:rowOff>
    </xdr:from>
    <xdr:ext cx="736600" cy="259045"/>
    <xdr:sp macro="" textlink="">
      <xdr:nvSpPr>
        <xdr:cNvPr id="262" name="テキスト ボックス 261"/>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31750</xdr:rowOff>
    </xdr:from>
    <xdr:to>
      <xdr:col>21</xdr:col>
      <xdr:colOff>361950</xdr:colOff>
      <xdr:row>56</xdr:row>
      <xdr:rowOff>127000</xdr:rowOff>
    </xdr:to>
    <xdr:cxnSp macro="">
      <xdr:nvCxnSpPr>
        <xdr:cNvPr id="263" name="直線コネクタ 262"/>
        <xdr:cNvCxnSpPr/>
      </xdr:nvCxnSpPr>
      <xdr:spPr>
        <a:xfrm>
          <a:off x="13893800" y="9632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161925</xdr:rowOff>
    </xdr:from>
    <xdr:to>
      <xdr:col>21</xdr:col>
      <xdr:colOff>412750</xdr:colOff>
      <xdr:row>57</xdr:row>
      <xdr:rowOff>92075</xdr:rowOff>
    </xdr:to>
    <xdr:sp macro="" textlink="">
      <xdr:nvSpPr>
        <xdr:cNvPr id="264" name="フローチャート : 判断 263"/>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76852</xdr:rowOff>
    </xdr:from>
    <xdr:ext cx="762000" cy="259045"/>
    <xdr:sp macro="" textlink="">
      <xdr:nvSpPr>
        <xdr:cNvPr id="265" name="テキスト ボックス 264"/>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31750</xdr:rowOff>
    </xdr:from>
    <xdr:to>
      <xdr:col>20</xdr:col>
      <xdr:colOff>158750</xdr:colOff>
      <xdr:row>57</xdr:row>
      <xdr:rowOff>107950</xdr:rowOff>
    </xdr:to>
    <xdr:cxnSp macro="">
      <xdr:nvCxnSpPr>
        <xdr:cNvPr id="266" name="直線コネクタ 265"/>
        <xdr:cNvCxnSpPr/>
      </xdr:nvCxnSpPr>
      <xdr:spPr>
        <a:xfrm flipV="1">
          <a:off x="13004800" y="96329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142875</xdr:rowOff>
    </xdr:from>
    <xdr:to>
      <xdr:col>20</xdr:col>
      <xdr:colOff>209550</xdr:colOff>
      <xdr:row>57</xdr:row>
      <xdr:rowOff>73025</xdr:rowOff>
    </xdr:to>
    <xdr:sp macro="" textlink="">
      <xdr:nvSpPr>
        <xdr:cNvPr id="267" name="フローチャート : 判断 266"/>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57802</xdr:rowOff>
    </xdr:from>
    <xdr:ext cx="762000" cy="259045"/>
    <xdr:sp macro="" textlink="">
      <xdr:nvSpPr>
        <xdr:cNvPr id="268" name="テキスト ボックス 267"/>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133350</xdr:rowOff>
    </xdr:from>
    <xdr:to>
      <xdr:col>19</xdr:col>
      <xdr:colOff>6350</xdr:colOff>
      <xdr:row>57</xdr:row>
      <xdr:rowOff>63500</xdr:rowOff>
    </xdr:to>
    <xdr:sp macro="" textlink="">
      <xdr:nvSpPr>
        <xdr:cNvPr id="269" name="フローチャート : 判断 268"/>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73677</xdr:rowOff>
    </xdr:from>
    <xdr:ext cx="762000" cy="259045"/>
    <xdr:sp macro="" textlink="">
      <xdr:nvSpPr>
        <xdr:cNvPr id="270" name="テキスト ボックス 269"/>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66675</xdr:rowOff>
    </xdr:from>
    <xdr:to>
      <xdr:col>24</xdr:col>
      <xdr:colOff>82550</xdr:colOff>
      <xdr:row>56</xdr:row>
      <xdr:rowOff>168275</xdr:rowOff>
    </xdr:to>
    <xdr:sp macro="" textlink="">
      <xdr:nvSpPr>
        <xdr:cNvPr id="276" name="円/楕円 275"/>
        <xdr:cNvSpPr/>
      </xdr:nvSpPr>
      <xdr:spPr>
        <a:xfrm>
          <a:off x="164592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83202</xdr:rowOff>
    </xdr:from>
    <xdr:ext cx="762000" cy="259045"/>
    <xdr:sp macro="" textlink="">
      <xdr:nvSpPr>
        <xdr:cNvPr id="277" name="その他該当値テキスト"/>
        <xdr:cNvSpPr txBox="1"/>
      </xdr:nvSpPr>
      <xdr:spPr>
        <a:xfrm>
          <a:off x="165989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8" name="円/楕円 27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9" name="テキスト ボックス 27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80" name="円/楕円 279"/>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81" name="テキスト ボックス 280"/>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152400</xdr:rowOff>
    </xdr:from>
    <xdr:to>
      <xdr:col>20</xdr:col>
      <xdr:colOff>209550</xdr:colOff>
      <xdr:row>56</xdr:row>
      <xdr:rowOff>82550</xdr:rowOff>
    </xdr:to>
    <xdr:sp macro="" textlink="">
      <xdr:nvSpPr>
        <xdr:cNvPr id="282" name="円/楕円 281"/>
        <xdr:cNvSpPr/>
      </xdr:nvSpPr>
      <xdr:spPr>
        <a:xfrm>
          <a:off x="13843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92727</xdr:rowOff>
    </xdr:from>
    <xdr:ext cx="762000" cy="259045"/>
    <xdr:sp macro="" textlink="">
      <xdr:nvSpPr>
        <xdr:cNvPr id="283" name="テキスト ボックス 282"/>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84" name="円/楕円 283"/>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85" name="テキスト ボックス 284"/>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補助費等に係る経常収支比率は、下水道事業会計への補助金の減などにより、</a:t>
          </a:r>
          <a:r>
            <a:rPr kumimoji="1" lang="ja-JP" altLang="en-US" sz="1300">
              <a:solidFill>
                <a:schemeClr val="dk1"/>
              </a:solidFill>
              <a:latin typeface="ＭＳ Ｐゴシック"/>
            </a:rPr>
            <a:t>前</a:t>
          </a:r>
          <a:r>
            <a:rPr kumimoji="1" lang="ja-JP" altLang="en-US" sz="1300">
              <a:latin typeface="ＭＳ Ｐゴシック"/>
            </a:rPr>
            <a:t>年度に比べ若干改善した。ただし、類似団体平均を上回っている状態である。今後も、企業会計においては、独立採算の原則のもと、経費削減に努める。</a:t>
          </a: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10" name="直線コネクタ 309"/>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11"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2" name="直線コネクタ 311"/>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4" name="直線コネクタ 31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37</xdr:row>
      <xdr:rowOff>115570</xdr:rowOff>
    </xdr:to>
    <xdr:cxnSp macro="">
      <xdr:nvCxnSpPr>
        <xdr:cNvPr id="315" name="直線コネクタ 314"/>
        <xdr:cNvCxnSpPr/>
      </xdr:nvCxnSpPr>
      <xdr:spPr>
        <a:xfrm flipV="1">
          <a:off x="15671800" y="6450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6"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7" name="フローチャート : 判断 316"/>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38</xdr:row>
      <xdr:rowOff>3556</xdr:rowOff>
    </xdr:to>
    <xdr:cxnSp macro="">
      <xdr:nvCxnSpPr>
        <xdr:cNvPr id="318" name="直線コネクタ 317"/>
        <xdr:cNvCxnSpPr/>
      </xdr:nvCxnSpPr>
      <xdr:spPr>
        <a:xfrm flipV="1">
          <a:off x="14782800" y="6459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9" name="フローチャート : 判断 318"/>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20" name="テキスト ボックス 319"/>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38</xdr:row>
      <xdr:rowOff>3556</xdr:rowOff>
    </xdr:to>
    <xdr:cxnSp macro="">
      <xdr:nvCxnSpPr>
        <xdr:cNvPr id="321" name="直線コネクタ 320"/>
        <xdr:cNvCxnSpPr/>
      </xdr:nvCxnSpPr>
      <xdr:spPr>
        <a:xfrm>
          <a:off x="13893800" y="6504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22" name="フローチャート : 判断 32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3" name="テキスト ボックス 32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133858</xdr:rowOff>
    </xdr:from>
    <xdr:to>
      <xdr:col>20</xdr:col>
      <xdr:colOff>158750</xdr:colOff>
      <xdr:row>37</xdr:row>
      <xdr:rowOff>161290</xdr:rowOff>
    </xdr:to>
    <xdr:cxnSp macro="">
      <xdr:nvCxnSpPr>
        <xdr:cNvPr id="324" name="直線コネクタ 323"/>
        <xdr:cNvCxnSpPr/>
      </xdr:nvCxnSpPr>
      <xdr:spPr>
        <a:xfrm>
          <a:off x="13004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5" name="フローチャート : 判断 324"/>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6" name="テキスト ボックス 325"/>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7" name="フローチャート : 判断 326"/>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8" name="テキスト ボックス 327"/>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34" name="円/楕円 333"/>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35"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36" name="円/楕円 335"/>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37" name="テキスト ボックス 336"/>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124206</xdr:rowOff>
    </xdr:from>
    <xdr:to>
      <xdr:col>21</xdr:col>
      <xdr:colOff>412750</xdr:colOff>
      <xdr:row>38</xdr:row>
      <xdr:rowOff>54356</xdr:rowOff>
    </xdr:to>
    <xdr:sp macro="" textlink="">
      <xdr:nvSpPr>
        <xdr:cNvPr id="338" name="円/楕円 337"/>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39133</xdr:rowOff>
    </xdr:from>
    <xdr:ext cx="762000" cy="259045"/>
    <xdr:sp macro="" textlink="">
      <xdr:nvSpPr>
        <xdr:cNvPr id="339" name="テキスト ボックス 338"/>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40" name="円/楕円 339"/>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25417</xdr:rowOff>
    </xdr:from>
    <xdr:ext cx="762000" cy="259045"/>
    <xdr:sp macro="" textlink="">
      <xdr:nvSpPr>
        <xdr:cNvPr id="341" name="テキスト ボックス 340"/>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83058</xdr:rowOff>
    </xdr:from>
    <xdr:to>
      <xdr:col>19</xdr:col>
      <xdr:colOff>6350</xdr:colOff>
      <xdr:row>38</xdr:row>
      <xdr:rowOff>13208</xdr:rowOff>
    </xdr:to>
    <xdr:sp macro="" textlink="">
      <xdr:nvSpPr>
        <xdr:cNvPr id="342" name="円/楕円 341"/>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169435</xdr:rowOff>
    </xdr:from>
    <xdr:ext cx="762000" cy="259045"/>
    <xdr:sp macro="" textlink="">
      <xdr:nvSpPr>
        <xdr:cNvPr id="343" name="テキスト ボックス 342"/>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昨年度に比べ若干悪化した。これは、繰上償還の実施などにより地方債残高は減少したが、一方で、普通交付税の段階的縮減などにより経常一般財源等が減少したためである。今後も、計画的な事業実施により地方債の新規発行を抑制するなど、公債費の減額に努める。</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8" name="直線コネクタ 367"/>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9"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70" name="直線コネクタ 369"/>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71"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2" name="直線コネクタ 371"/>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xdr:rowOff>
    </xdr:from>
    <xdr:to>
      <xdr:col>7</xdr:col>
      <xdr:colOff>15875</xdr:colOff>
      <xdr:row>79</xdr:row>
      <xdr:rowOff>24130</xdr:rowOff>
    </xdr:to>
    <xdr:cxnSp macro="">
      <xdr:nvCxnSpPr>
        <xdr:cNvPr id="373" name="直線コネクタ 372"/>
        <xdr:cNvCxnSpPr/>
      </xdr:nvCxnSpPr>
      <xdr:spPr>
        <a:xfrm>
          <a:off x="3987800" y="135503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24147</xdr:rowOff>
    </xdr:from>
    <xdr:ext cx="762000" cy="259045"/>
    <xdr:sp macro="" textlink="">
      <xdr:nvSpPr>
        <xdr:cNvPr id="374" name="公債費平均値テキスト"/>
        <xdr:cNvSpPr txBox="1"/>
      </xdr:nvSpPr>
      <xdr:spPr>
        <a:xfrm>
          <a:off x="4914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5" name="フローチャート : 判断 374"/>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5842</xdr:rowOff>
    </xdr:from>
    <xdr:to>
      <xdr:col>5</xdr:col>
      <xdr:colOff>549275</xdr:colOff>
      <xdr:row>79</xdr:row>
      <xdr:rowOff>46989</xdr:rowOff>
    </xdr:to>
    <xdr:cxnSp macro="">
      <xdr:nvCxnSpPr>
        <xdr:cNvPr id="376" name="直線コネクタ 375"/>
        <xdr:cNvCxnSpPr/>
      </xdr:nvCxnSpPr>
      <xdr:spPr>
        <a:xfrm flipV="1">
          <a:off x="3098800" y="135503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8" name="テキスト ボックス 37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69850</xdr:rowOff>
    </xdr:to>
    <xdr:cxnSp macro="">
      <xdr:nvCxnSpPr>
        <xdr:cNvPr id="379" name="直線コネクタ 378"/>
        <xdr:cNvCxnSpPr/>
      </xdr:nvCxnSpPr>
      <xdr:spPr>
        <a:xfrm flipV="1">
          <a:off x="2209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62485</xdr:rowOff>
    </xdr:from>
    <xdr:to>
      <xdr:col>4</xdr:col>
      <xdr:colOff>396875</xdr:colOff>
      <xdr:row>78</xdr:row>
      <xdr:rowOff>164085</xdr:rowOff>
    </xdr:to>
    <xdr:sp macro="" textlink="">
      <xdr:nvSpPr>
        <xdr:cNvPr id="380" name="フローチャート : 判断 379"/>
        <xdr:cNvSpPr/>
      </xdr:nvSpPr>
      <xdr:spPr>
        <a:xfrm>
          <a:off x="3048000" y="134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2812</xdr:rowOff>
    </xdr:from>
    <xdr:ext cx="762000" cy="259045"/>
    <xdr:sp macro="" textlink="">
      <xdr:nvSpPr>
        <xdr:cNvPr id="381" name="テキスト ボックス 380"/>
        <xdr:cNvSpPr txBox="1"/>
      </xdr:nvSpPr>
      <xdr:spPr>
        <a:xfrm>
          <a:off x="2717800" y="132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69850</xdr:rowOff>
    </xdr:from>
    <xdr:to>
      <xdr:col>3</xdr:col>
      <xdr:colOff>142875</xdr:colOff>
      <xdr:row>79</xdr:row>
      <xdr:rowOff>83565</xdr:rowOff>
    </xdr:to>
    <xdr:cxnSp macro="">
      <xdr:nvCxnSpPr>
        <xdr:cNvPr id="382" name="直線コネクタ 381"/>
        <xdr:cNvCxnSpPr/>
      </xdr:nvCxnSpPr>
      <xdr:spPr>
        <a:xfrm flipV="1">
          <a:off x="1320800" y="136144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67056</xdr:rowOff>
    </xdr:from>
    <xdr:to>
      <xdr:col>3</xdr:col>
      <xdr:colOff>193675</xdr:colOff>
      <xdr:row>78</xdr:row>
      <xdr:rowOff>168656</xdr:rowOff>
    </xdr:to>
    <xdr:sp macro="" textlink="">
      <xdr:nvSpPr>
        <xdr:cNvPr id="383" name="フローチャート : 判断 382"/>
        <xdr:cNvSpPr/>
      </xdr:nvSpPr>
      <xdr:spPr>
        <a:xfrm>
          <a:off x="2159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7383</xdr:rowOff>
    </xdr:from>
    <xdr:ext cx="762000" cy="259045"/>
    <xdr:sp macro="" textlink="">
      <xdr:nvSpPr>
        <xdr:cNvPr id="384" name="テキスト ボックス 383"/>
        <xdr:cNvSpPr txBox="1"/>
      </xdr:nvSpPr>
      <xdr:spPr>
        <a:xfrm>
          <a:off x="1828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5" name="フローチャート : 判断 384"/>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6" name="テキスト ボックス 385"/>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144780</xdr:rowOff>
    </xdr:from>
    <xdr:to>
      <xdr:col>7</xdr:col>
      <xdr:colOff>66675</xdr:colOff>
      <xdr:row>79</xdr:row>
      <xdr:rowOff>74930</xdr:rowOff>
    </xdr:to>
    <xdr:sp macro="" textlink="">
      <xdr:nvSpPr>
        <xdr:cNvPr id="392" name="円/楕円 391"/>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116857</xdr:rowOff>
    </xdr:from>
    <xdr:ext cx="762000" cy="259045"/>
    <xdr:sp macro="" textlink="">
      <xdr:nvSpPr>
        <xdr:cNvPr id="393"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126492</xdr:rowOff>
    </xdr:from>
    <xdr:to>
      <xdr:col>5</xdr:col>
      <xdr:colOff>600075</xdr:colOff>
      <xdr:row>79</xdr:row>
      <xdr:rowOff>56642</xdr:rowOff>
    </xdr:to>
    <xdr:sp macro="" textlink="">
      <xdr:nvSpPr>
        <xdr:cNvPr id="394" name="円/楕円 393"/>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41419</xdr:rowOff>
    </xdr:from>
    <xdr:ext cx="736600" cy="259045"/>
    <xdr:sp macro="" textlink="">
      <xdr:nvSpPr>
        <xdr:cNvPr id="395" name="テキスト ボックス 394"/>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96" name="円/楕円 395"/>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97" name="テキスト ボックス 396"/>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98" name="円/楕円 397"/>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99" name="テキスト ボックス 398"/>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32765</xdr:rowOff>
    </xdr:from>
    <xdr:to>
      <xdr:col>1</xdr:col>
      <xdr:colOff>676275</xdr:colOff>
      <xdr:row>79</xdr:row>
      <xdr:rowOff>134365</xdr:rowOff>
    </xdr:to>
    <xdr:sp macro="" textlink="">
      <xdr:nvSpPr>
        <xdr:cNvPr id="400" name="円/楕円 399"/>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119142</xdr:rowOff>
    </xdr:from>
    <xdr:ext cx="762000" cy="259045"/>
    <xdr:sp macro="" textlink="">
      <xdr:nvSpPr>
        <xdr:cNvPr id="401" name="テキスト ボックス 400"/>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を下回っている。この状況を維持するとともに、高い比率となっている補助費等の削減に努める。また、物件費及び扶助費については、今後、施設の老朽化に伴う経費の増大や社会保障費の増大が見込まれるため、先を見据えた財政運営が必要であ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5" name="直線コネクタ 424"/>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6"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7" name="直線コネクタ 426"/>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8"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9" name="直線コネクタ 428"/>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98425</xdr:rowOff>
    </xdr:from>
    <xdr:to>
      <xdr:col>24</xdr:col>
      <xdr:colOff>31750</xdr:colOff>
      <xdr:row>76</xdr:row>
      <xdr:rowOff>115570</xdr:rowOff>
    </xdr:to>
    <xdr:cxnSp macro="">
      <xdr:nvCxnSpPr>
        <xdr:cNvPr id="430" name="直線コネクタ 429"/>
        <xdr:cNvCxnSpPr/>
      </xdr:nvCxnSpPr>
      <xdr:spPr>
        <a:xfrm>
          <a:off x="15671800" y="131286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31"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2" name="フローチャート : 判断 431"/>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41275</xdr:rowOff>
    </xdr:from>
    <xdr:to>
      <xdr:col>22</xdr:col>
      <xdr:colOff>565150</xdr:colOff>
      <xdr:row>76</xdr:row>
      <xdr:rowOff>98425</xdr:rowOff>
    </xdr:to>
    <xdr:cxnSp macro="">
      <xdr:nvCxnSpPr>
        <xdr:cNvPr id="433" name="直線コネクタ 432"/>
        <xdr:cNvCxnSpPr/>
      </xdr:nvCxnSpPr>
      <xdr:spPr>
        <a:xfrm>
          <a:off x="14782800" y="130714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156211</xdr:rowOff>
    </xdr:from>
    <xdr:to>
      <xdr:col>22</xdr:col>
      <xdr:colOff>615950</xdr:colOff>
      <xdr:row>77</xdr:row>
      <xdr:rowOff>86361</xdr:rowOff>
    </xdr:to>
    <xdr:sp macro="" textlink="">
      <xdr:nvSpPr>
        <xdr:cNvPr id="434" name="フローチャート : 判断 433"/>
        <xdr:cNvSpPr/>
      </xdr:nvSpPr>
      <xdr:spPr>
        <a:xfrm>
          <a:off x="15621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71138</xdr:rowOff>
    </xdr:from>
    <xdr:ext cx="736600" cy="259045"/>
    <xdr:sp macro="" textlink="">
      <xdr:nvSpPr>
        <xdr:cNvPr id="435" name="テキスト ボックス 434"/>
        <xdr:cNvSpPr txBox="1"/>
      </xdr:nvSpPr>
      <xdr:spPr>
        <a:xfrm>
          <a:off x="15290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41275</xdr:rowOff>
    </xdr:from>
    <xdr:to>
      <xdr:col>21</xdr:col>
      <xdr:colOff>361950</xdr:colOff>
      <xdr:row>76</xdr:row>
      <xdr:rowOff>46989</xdr:rowOff>
    </xdr:to>
    <xdr:cxnSp macro="">
      <xdr:nvCxnSpPr>
        <xdr:cNvPr id="436" name="直線コネクタ 435"/>
        <xdr:cNvCxnSpPr/>
      </xdr:nvCxnSpPr>
      <xdr:spPr>
        <a:xfrm flipV="1">
          <a:off x="13893800" y="130714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7" name="フローチャート : 判断 436"/>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8" name="テキスト ボックス 437"/>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77</xdr:row>
      <xdr:rowOff>1270</xdr:rowOff>
    </xdr:to>
    <xdr:cxnSp macro="">
      <xdr:nvCxnSpPr>
        <xdr:cNvPr id="439" name="直線コネクタ 438"/>
        <xdr:cNvCxnSpPr/>
      </xdr:nvCxnSpPr>
      <xdr:spPr>
        <a:xfrm flipV="1">
          <a:off x="13004800" y="130771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127636</xdr:rowOff>
    </xdr:from>
    <xdr:to>
      <xdr:col>20</xdr:col>
      <xdr:colOff>209550</xdr:colOff>
      <xdr:row>77</xdr:row>
      <xdr:rowOff>57786</xdr:rowOff>
    </xdr:to>
    <xdr:sp macro="" textlink="">
      <xdr:nvSpPr>
        <xdr:cNvPr id="440" name="フローチャート : 判断 439"/>
        <xdr:cNvSpPr/>
      </xdr:nvSpPr>
      <xdr:spPr>
        <a:xfrm>
          <a:off x="13843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42563</xdr:rowOff>
    </xdr:from>
    <xdr:ext cx="762000" cy="259045"/>
    <xdr:sp macro="" textlink="">
      <xdr:nvSpPr>
        <xdr:cNvPr id="441" name="テキスト ボックス 440"/>
        <xdr:cNvSpPr txBox="1"/>
      </xdr:nvSpPr>
      <xdr:spPr>
        <a:xfrm>
          <a:off x="13512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2" name="フローチャート : 判断 441"/>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43" name="テキスト ボックス 442"/>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64770</xdr:rowOff>
    </xdr:from>
    <xdr:to>
      <xdr:col>24</xdr:col>
      <xdr:colOff>82550</xdr:colOff>
      <xdr:row>76</xdr:row>
      <xdr:rowOff>166370</xdr:rowOff>
    </xdr:to>
    <xdr:sp macro="" textlink="">
      <xdr:nvSpPr>
        <xdr:cNvPr id="449" name="円/楕円 448"/>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81297</xdr:rowOff>
    </xdr:from>
    <xdr:ext cx="762000" cy="259045"/>
    <xdr:sp macro="" textlink="">
      <xdr:nvSpPr>
        <xdr:cNvPr id="450" name="公債費以外該当値テキスト"/>
        <xdr:cNvSpPr txBox="1"/>
      </xdr:nvSpPr>
      <xdr:spPr>
        <a:xfrm>
          <a:off x="16598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47625</xdr:rowOff>
    </xdr:from>
    <xdr:to>
      <xdr:col>22</xdr:col>
      <xdr:colOff>615950</xdr:colOff>
      <xdr:row>76</xdr:row>
      <xdr:rowOff>149225</xdr:rowOff>
    </xdr:to>
    <xdr:sp macro="" textlink="">
      <xdr:nvSpPr>
        <xdr:cNvPr id="451" name="円/楕円 450"/>
        <xdr:cNvSpPr/>
      </xdr:nvSpPr>
      <xdr:spPr>
        <a:xfrm>
          <a:off x="15621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159402</xdr:rowOff>
    </xdr:from>
    <xdr:ext cx="736600" cy="259045"/>
    <xdr:sp macro="" textlink="">
      <xdr:nvSpPr>
        <xdr:cNvPr id="452" name="テキスト ボックス 451"/>
        <xdr:cNvSpPr txBox="1"/>
      </xdr:nvSpPr>
      <xdr:spPr>
        <a:xfrm>
          <a:off x="15290800" y="1284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161925</xdr:rowOff>
    </xdr:from>
    <xdr:to>
      <xdr:col>21</xdr:col>
      <xdr:colOff>412750</xdr:colOff>
      <xdr:row>76</xdr:row>
      <xdr:rowOff>92075</xdr:rowOff>
    </xdr:to>
    <xdr:sp macro="" textlink="">
      <xdr:nvSpPr>
        <xdr:cNvPr id="453" name="円/楕円 452"/>
        <xdr:cNvSpPr/>
      </xdr:nvSpPr>
      <xdr:spPr>
        <a:xfrm>
          <a:off x="14732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102252</xdr:rowOff>
    </xdr:from>
    <xdr:ext cx="762000" cy="259045"/>
    <xdr:sp macro="" textlink="">
      <xdr:nvSpPr>
        <xdr:cNvPr id="454" name="テキスト ボックス 453"/>
        <xdr:cNvSpPr txBox="1"/>
      </xdr:nvSpPr>
      <xdr:spPr>
        <a:xfrm>
          <a:off x="14401800"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167639</xdr:rowOff>
    </xdr:from>
    <xdr:to>
      <xdr:col>20</xdr:col>
      <xdr:colOff>209550</xdr:colOff>
      <xdr:row>76</xdr:row>
      <xdr:rowOff>97789</xdr:rowOff>
    </xdr:to>
    <xdr:sp macro="" textlink="">
      <xdr:nvSpPr>
        <xdr:cNvPr id="455" name="円/楕円 454"/>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107967</xdr:rowOff>
    </xdr:from>
    <xdr:ext cx="762000" cy="259045"/>
    <xdr:sp macro="" textlink="">
      <xdr:nvSpPr>
        <xdr:cNvPr id="456" name="テキスト ボックス 455"/>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7" name="円/楕円 456"/>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62247</xdr:rowOff>
    </xdr:from>
    <xdr:ext cx="762000" cy="259045"/>
    <xdr:sp macro="" textlink="">
      <xdr:nvSpPr>
        <xdr:cNvPr id="458" name="テキスト ボックス 457"/>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岡山県美作市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13081</xdr:rowOff>
    </xdr:from>
    <xdr:to>
      <xdr:col>4</xdr:col>
      <xdr:colOff>1117600</xdr:colOff>
      <xdr:row>12</xdr:row>
      <xdr:rowOff>32455</xdr:rowOff>
    </xdr:to>
    <xdr:cxnSp macro="">
      <xdr:nvCxnSpPr>
        <xdr:cNvPr id="50" name="直線コネクタ 49"/>
        <xdr:cNvCxnSpPr/>
      </xdr:nvCxnSpPr>
      <xdr:spPr bwMode="auto">
        <a:xfrm>
          <a:off x="5003800" y="2118106"/>
          <a:ext cx="647700" cy="19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163053</xdr:rowOff>
    </xdr:from>
    <xdr:ext cx="762000" cy="259045"/>
    <xdr:sp macro="" textlink="">
      <xdr:nvSpPr>
        <xdr:cNvPr id="51" name="人口1人当たり決算額の推移平均値テキスト130"/>
        <xdr:cNvSpPr txBox="1"/>
      </xdr:nvSpPr>
      <xdr:spPr>
        <a:xfrm>
          <a:off x="5740400" y="2782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13081</xdr:rowOff>
    </xdr:from>
    <xdr:to>
      <xdr:col>4</xdr:col>
      <xdr:colOff>469900</xdr:colOff>
      <xdr:row>12</xdr:row>
      <xdr:rowOff>141497</xdr:rowOff>
    </xdr:to>
    <xdr:cxnSp macro="">
      <xdr:nvCxnSpPr>
        <xdr:cNvPr id="53" name="直線コネクタ 52"/>
        <xdr:cNvCxnSpPr/>
      </xdr:nvCxnSpPr>
      <xdr:spPr bwMode="auto">
        <a:xfrm flipV="1">
          <a:off x="4305300" y="2118106"/>
          <a:ext cx="698500" cy="128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87954</xdr:rowOff>
    </xdr:from>
    <xdr:to>
      <xdr:col>4</xdr:col>
      <xdr:colOff>520700</xdr:colOff>
      <xdr:row>16</xdr:row>
      <xdr:rowOff>18104</xdr:rowOff>
    </xdr:to>
    <xdr:sp macro="" textlink="">
      <xdr:nvSpPr>
        <xdr:cNvPr id="54" name="フローチャート : 判断 53"/>
        <xdr:cNvSpPr/>
      </xdr:nvSpPr>
      <xdr:spPr bwMode="auto">
        <a:xfrm>
          <a:off x="4953000" y="2707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2881</xdr:rowOff>
    </xdr:from>
    <xdr:ext cx="736600" cy="259045"/>
    <xdr:sp macro="" textlink="">
      <xdr:nvSpPr>
        <xdr:cNvPr id="55" name="テキスト ボックス 54"/>
        <xdr:cNvSpPr txBox="1"/>
      </xdr:nvSpPr>
      <xdr:spPr>
        <a:xfrm>
          <a:off x="4622800" y="279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85661</xdr:rowOff>
    </xdr:from>
    <xdr:to>
      <xdr:col>3</xdr:col>
      <xdr:colOff>904875</xdr:colOff>
      <xdr:row>12</xdr:row>
      <xdr:rowOff>141497</xdr:rowOff>
    </xdr:to>
    <xdr:cxnSp macro="">
      <xdr:nvCxnSpPr>
        <xdr:cNvPr id="56" name="直線コネクタ 55"/>
        <xdr:cNvCxnSpPr/>
      </xdr:nvCxnSpPr>
      <xdr:spPr bwMode="auto">
        <a:xfrm>
          <a:off x="3606800" y="2190686"/>
          <a:ext cx="698500" cy="55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161868</xdr:rowOff>
    </xdr:from>
    <xdr:to>
      <xdr:col>3</xdr:col>
      <xdr:colOff>955675</xdr:colOff>
      <xdr:row>16</xdr:row>
      <xdr:rowOff>92018</xdr:rowOff>
    </xdr:to>
    <xdr:sp macro="" textlink="">
      <xdr:nvSpPr>
        <xdr:cNvPr id="57" name="フローチャート : 判断 56"/>
        <xdr:cNvSpPr/>
      </xdr:nvSpPr>
      <xdr:spPr bwMode="auto">
        <a:xfrm>
          <a:off x="4254500" y="278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76795</xdr:rowOff>
    </xdr:from>
    <xdr:ext cx="762000" cy="259045"/>
    <xdr:sp macro="" textlink="">
      <xdr:nvSpPr>
        <xdr:cNvPr id="58" name="テキスト ボックス 57"/>
        <xdr:cNvSpPr txBox="1"/>
      </xdr:nvSpPr>
      <xdr:spPr>
        <a:xfrm>
          <a:off x="3924300" y="28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138411</xdr:rowOff>
    </xdr:from>
    <xdr:to>
      <xdr:col>3</xdr:col>
      <xdr:colOff>206375</xdr:colOff>
      <xdr:row>12</xdr:row>
      <xdr:rowOff>85661</xdr:rowOff>
    </xdr:to>
    <xdr:cxnSp macro="">
      <xdr:nvCxnSpPr>
        <xdr:cNvPr id="59" name="直線コネクタ 58"/>
        <xdr:cNvCxnSpPr/>
      </xdr:nvCxnSpPr>
      <xdr:spPr bwMode="auto">
        <a:xfrm>
          <a:off x="2908300" y="2071986"/>
          <a:ext cx="698500" cy="118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47092</xdr:rowOff>
    </xdr:from>
    <xdr:to>
      <xdr:col>3</xdr:col>
      <xdr:colOff>257175</xdr:colOff>
      <xdr:row>16</xdr:row>
      <xdr:rowOff>148692</xdr:rowOff>
    </xdr:to>
    <xdr:sp macro="" textlink="">
      <xdr:nvSpPr>
        <xdr:cNvPr id="60" name="フローチャート : 判断 59"/>
        <xdr:cNvSpPr/>
      </xdr:nvSpPr>
      <xdr:spPr bwMode="auto">
        <a:xfrm>
          <a:off x="3556000" y="2837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133469</xdr:rowOff>
    </xdr:from>
    <xdr:ext cx="762000" cy="259045"/>
    <xdr:sp macro="" textlink="">
      <xdr:nvSpPr>
        <xdr:cNvPr id="61" name="テキスト ボックス 60"/>
        <xdr:cNvSpPr txBox="1"/>
      </xdr:nvSpPr>
      <xdr:spPr>
        <a:xfrm>
          <a:off x="3225800" y="292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18669</xdr:rowOff>
    </xdr:from>
    <xdr:to>
      <xdr:col>2</xdr:col>
      <xdr:colOff>692150</xdr:colOff>
      <xdr:row>16</xdr:row>
      <xdr:rowOff>120269</xdr:rowOff>
    </xdr:to>
    <xdr:sp macro="" textlink="">
      <xdr:nvSpPr>
        <xdr:cNvPr id="62" name="フローチャート : 判断 61"/>
        <xdr:cNvSpPr/>
      </xdr:nvSpPr>
      <xdr:spPr bwMode="auto">
        <a:xfrm>
          <a:off x="2857500" y="280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105046</xdr:rowOff>
    </xdr:from>
    <xdr:ext cx="762000" cy="259045"/>
    <xdr:sp macro="" textlink="">
      <xdr:nvSpPr>
        <xdr:cNvPr id="63" name="テキスト ボックス 62"/>
        <xdr:cNvSpPr txBox="1"/>
      </xdr:nvSpPr>
      <xdr:spPr>
        <a:xfrm>
          <a:off x="2527300" y="289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153105</xdr:rowOff>
    </xdr:from>
    <xdr:to>
      <xdr:col>5</xdr:col>
      <xdr:colOff>34925</xdr:colOff>
      <xdr:row>12</xdr:row>
      <xdr:rowOff>83255</xdr:rowOff>
    </xdr:to>
    <xdr:sp macro="" textlink="">
      <xdr:nvSpPr>
        <xdr:cNvPr id="69" name="円/楕円 68"/>
        <xdr:cNvSpPr/>
      </xdr:nvSpPr>
      <xdr:spPr bwMode="auto">
        <a:xfrm>
          <a:off x="5600700" y="208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61682</xdr:rowOff>
    </xdr:from>
    <xdr:ext cx="762000" cy="259045"/>
    <xdr:sp macro="" textlink="">
      <xdr:nvSpPr>
        <xdr:cNvPr id="70" name="人口1人当たり決算額の推移該当値テキスト130"/>
        <xdr:cNvSpPr txBox="1"/>
      </xdr:nvSpPr>
      <xdr:spPr>
        <a:xfrm>
          <a:off x="5740400" y="199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134,463</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133731</xdr:rowOff>
    </xdr:from>
    <xdr:to>
      <xdr:col>4</xdr:col>
      <xdr:colOff>520700</xdr:colOff>
      <xdr:row>12</xdr:row>
      <xdr:rowOff>63881</xdr:rowOff>
    </xdr:to>
    <xdr:sp macro="" textlink="">
      <xdr:nvSpPr>
        <xdr:cNvPr id="71" name="円/楕円 70"/>
        <xdr:cNvSpPr/>
      </xdr:nvSpPr>
      <xdr:spPr bwMode="auto">
        <a:xfrm>
          <a:off x="4953000" y="2067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74058</xdr:rowOff>
    </xdr:from>
    <xdr:ext cx="736600" cy="259045"/>
    <xdr:sp macro="" textlink="">
      <xdr:nvSpPr>
        <xdr:cNvPr id="72" name="テキスト ボックス 71"/>
        <xdr:cNvSpPr txBox="1"/>
      </xdr:nvSpPr>
      <xdr:spPr>
        <a:xfrm>
          <a:off x="4622800" y="183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135,480</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90697</xdr:rowOff>
    </xdr:from>
    <xdr:to>
      <xdr:col>3</xdr:col>
      <xdr:colOff>955675</xdr:colOff>
      <xdr:row>13</xdr:row>
      <xdr:rowOff>20847</xdr:rowOff>
    </xdr:to>
    <xdr:sp macro="" textlink="">
      <xdr:nvSpPr>
        <xdr:cNvPr id="73" name="円/楕円 72"/>
        <xdr:cNvSpPr/>
      </xdr:nvSpPr>
      <xdr:spPr bwMode="auto">
        <a:xfrm>
          <a:off x="4254500" y="219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31024</xdr:rowOff>
    </xdr:from>
    <xdr:ext cx="762000" cy="259045"/>
    <xdr:sp macro="" textlink="">
      <xdr:nvSpPr>
        <xdr:cNvPr id="74" name="テキスト ボックス 73"/>
        <xdr:cNvSpPr txBox="1"/>
      </xdr:nvSpPr>
      <xdr:spPr>
        <a:xfrm>
          <a:off x="3924300" y="196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128,739</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34861</xdr:rowOff>
    </xdr:from>
    <xdr:to>
      <xdr:col>3</xdr:col>
      <xdr:colOff>257175</xdr:colOff>
      <xdr:row>12</xdr:row>
      <xdr:rowOff>136461</xdr:rowOff>
    </xdr:to>
    <xdr:sp macro="" textlink="">
      <xdr:nvSpPr>
        <xdr:cNvPr id="75" name="円/楕円 74"/>
        <xdr:cNvSpPr/>
      </xdr:nvSpPr>
      <xdr:spPr bwMode="auto">
        <a:xfrm>
          <a:off x="3556000" y="213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146638</xdr:rowOff>
    </xdr:from>
    <xdr:ext cx="762000" cy="259045"/>
    <xdr:sp macro="" textlink="">
      <xdr:nvSpPr>
        <xdr:cNvPr id="76" name="テキスト ボックス 75"/>
        <xdr:cNvSpPr txBox="1"/>
      </xdr:nvSpPr>
      <xdr:spPr>
        <a:xfrm>
          <a:off x="3225800" y="190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131,670</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87611</xdr:rowOff>
    </xdr:from>
    <xdr:to>
      <xdr:col>2</xdr:col>
      <xdr:colOff>692150</xdr:colOff>
      <xdr:row>12</xdr:row>
      <xdr:rowOff>17761</xdr:rowOff>
    </xdr:to>
    <xdr:sp macro="" textlink="">
      <xdr:nvSpPr>
        <xdr:cNvPr id="77" name="円/楕円 76"/>
        <xdr:cNvSpPr/>
      </xdr:nvSpPr>
      <xdr:spPr bwMode="auto">
        <a:xfrm>
          <a:off x="2857500" y="2021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27938</xdr:rowOff>
    </xdr:from>
    <xdr:ext cx="762000" cy="259045"/>
    <xdr:sp macro="" textlink="">
      <xdr:nvSpPr>
        <xdr:cNvPr id="78" name="テキスト ボックス 77"/>
        <xdr:cNvSpPr txBox="1"/>
      </xdr:nvSpPr>
      <xdr:spPr>
        <a:xfrm>
          <a:off x="2527300" y="17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90493</xdr:rowOff>
    </xdr:from>
    <xdr:to>
      <xdr:col>4</xdr:col>
      <xdr:colOff>1117600</xdr:colOff>
      <xdr:row>34</xdr:row>
      <xdr:rowOff>102037</xdr:rowOff>
    </xdr:to>
    <xdr:cxnSp macro="">
      <xdr:nvCxnSpPr>
        <xdr:cNvPr id="110" name="直線コネクタ 109"/>
        <xdr:cNvCxnSpPr/>
      </xdr:nvCxnSpPr>
      <xdr:spPr bwMode="auto">
        <a:xfrm>
          <a:off x="5003800" y="6357943"/>
          <a:ext cx="6477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271642</xdr:rowOff>
    </xdr:from>
    <xdr:ext cx="762000" cy="259045"/>
    <xdr:sp macro="" textlink="">
      <xdr:nvSpPr>
        <xdr:cNvPr id="111" name="人口1人当たり決算額の推移平均値テキスト445"/>
        <xdr:cNvSpPr txBox="1"/>
      </xdr:nvSpPr>
      <xdr:spPr>
        <a:xfrm>
          <a:off x="5740400" y="688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9203</xdr:rowOff>
    </xdr:from>
    <xdr:to>
      <xdr:col>4</xdr:col>
      <xdr:colOff>469900</xdr:colOff>
      <xdr:row>34</xdr:row>
      <xdr:rowOff>90493</xdr:rowOff>
    </xdr:to>
    <xdr:cxnSp macro="">
      <xdr:nvCxnSpPr>
        <xdr:cNvPr id="113" name="直線コネクタ 112"/>
        <xdr:cNvCxnSpPr/>
      </xdr:nvCxnSpPr>
      <xdr:spPr bwMode="auto">
        <a:xfrm>
          <a:off x="4305300" y="6276653"/>
          <a:ext cx="698500" cy="81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198432</xdr:rowOff>
    </xdr:from>
    <xdr:to>
      <xdr:col>4</xdr:col>
      <xdr:colOff>520700</xdr:colOff>
      <xdr:row>35</xdr:row>
      <xdr:rowOff>300032</xdr:rowOff>
    </xdr:to>
    <xdr:sp macro="" textlink="">
      <xdr:nvSpPr>
        <xdr:cNvPr id="114" name="フローチャート : 判断 113"/>
        <xdr:cNvSpPr/>
      </xdr:nvSpPr>
      <xdr:spPr bwMode="auto">
        <a:xfrm>
          <a:off x="49530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284809</xdr:rowOff>
    </xdr:from>
    <xdr:ext cx="736600" cy="259045"/>
    <xdr:sp macro="" textlink="">
      <xdr:nvSpPr>
        <xdr:cNvPr id="115" name="テキスト ボックス 114"/>
        <xdr:cNvSpPr txBox="1"/>
      </xdr:nvSpPr>
      <xdr:spPr>
        <a:xfrm>
          <a:off x="4622800" y="689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272321</xdr:rowOff>
    </xdr:from>
    <xdr:to>
      <xdr:col>3</xdr:col>
      <xdr:colOff>904875</xdr:colOff>
      <xdr:row>34</xdr:row>
      <xdr:rowOff>9203</xdr:rowOff>
    </xdr:to>
    <xdr:cxnSp macro="">
      <xdr:nvCxnSpPr>
        <xdr:cNvPr id="116" name="直線コネクタ 115"/>
        <xdr:cNvCxnSpPr/>
      </xdr:nvCxnSpPr>
      <xdr:spPr bwMode="auto">
        <a:xfrm>
          <a:off x="3606800" y="6196871"/>
          <a:ext cx="698500" cy="79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217503</xdr:rowOff>
    </xdr:from>
    <xdr:to>
      <xdr:col>3</xdr:col>
      <xdr:colOff>206375</xdr:colOff>
      <xdr:row>33</xdr:row>
      <xdr:rowOff>272321</xdr:rowOff>
    </xdr:to>
    <xdr:cxnSp macro="">
      <xdr:nvCxnSpPr>
        <xdr:cNvPr id="119" name="直線コネクタ 118"/>
        <xdr:cNvCxnSpPr/>
      </xdr:nvCxnSpPr>
      <xdr:spPr bwMode="auto">
        <a:xfrm>
          <a:off x="2908300" y="6142053"/>
          <a:ext cx="698500" cy="54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3" name="テキスト ボックス 122"/>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51237</xdr:rowOff>
    </xdr:from>
    <xdr:to>
      <xdr:col>5</xdr:col>
      <xdr:colOff>34925</xdr:colOff>
      <xdr:row>34</xdr:row>
      <xdr:rowOff>152837</xdr:rowOff>
    </xdr:to>
    <xdr:sp macro="" textlink="">
      <xdr:nvSpPr>
        <xdr:cNvPr id="129" name="円/楕円 128"/>
        <xdr:cNvSpPr/>
      </xdr:nvSpPr>
      <xdr:spPr bwMode="auto">
        <a:xfrm>
          <a:off x="5600700" y="631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340814</xdr:rowOff>
    </xdr:from>
    <xdr:ext cx="762000" cy="259045"/>
    <xdr:sp macro="" textlink="">
      <xdr:nvSpPr>
        <xdr:cNvPr id="130" name="人口1人当たり決算額の推移該当値テキスト445"/>
        <xdr:cNvSpPr txBox="1"/>
      </xdr:nvSpPr>
      <xdr:spPr>
        <a:xfrm>
          <a:off x="5740400" y="626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48,592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39693</xdr:rowOff>
    </xdr:from>
    <xdr:to>
      <xdr:col>4</xdr:col>
      <xdr:colOff>520700</xdr:colOff>
      <xdr:row>34</xdr:row>
      <xdr:rowOff>141293</xdr:rowOff>
    </xdr:to>
    <xdr:sp macro="" textlink="">
      <xdr:nvSpPr>
        <xdr:cNvPr id="131" name="円/楕円 130"/>
        <xdr:cNvSpPr/>
      </xdr:nvSpPr>
      <xdr:spPr bwMode="auto">
        <a:xfrm>
          <a:off x="4953000" y="630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151470</xdr:rowOff>
    </xdr:from>
    <xdr:ext cx="736600" cy="259045"/>
    <xdr:sp macro="" textlink="">
      <xdr:nvSpPr>
        <xdr:cNvPr id="132" name="テキスト ボックス 131"/>
        <xdr:cNvSpPr txBox="1"/>
      </xdr:nvSpPr>
      <xdr:spPr>
        <a:xfrm>
          <a:off x="4622800" y="607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49,097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301303</xdr:rowOff>
    </xdr:from>
    <xdr:to>
      <xdr:col>3</xdr:col>
      <xdr:colOff>955675</xdr:colOff>
      <xdr:row>34</xdr:row>
      <xdr:rowOff>60003</xdr:rowOff>
    </xdr:to>
    <xdr:sp macro="" textlink="">
      <xdr:nvSpPr>
        <xdr:cNvPr id="133" name="円/楕円 132"/>
        <xdr:cNvSpPr/>
      </xdr:nvSpPr>
      <xdr:spPr bwMode="auto">
        <a:xfrm>
          <a:off x="4254500" y="622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70180</xdr:rowOff>
    </xdr:from>
    <xdr:ext cx="762000" cy="259045"/>
    <xdr:sp macro="" textlink="">
      <xdr:nvSpPr>
        <xdr:cNvPr id="134" name="テキスト ボックス 133"/>
        <xdr:cNvSpPr txBox="1"/>
      </xdr:nvSpPr>
      <xdr:spPr>
        <a:xfrm>
          <a:off x="3924300" y="599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52,653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221521</xdr:rowOff>
    </xdr:from>
    <xdr:to>
      <xdr:col>3</xdr:col>
      <xdr:colOff>257175</xdr:colOff>
      <xdr:row>33</xdr:row>
      <xdr:rowOff>323121</xdr:rowOff>
    </xdr:to>
    <xdr:sp macro="" textlink="">
      <xdr:nvSpPr>
        <xdr:cNvPr id="135" name="円/楕円 134"/>
        <xdr:cNvSpPr/>
      </xdr:nvSpPr>
      <xdr:spPr bwMode="auto">
        <a:xfrm>
          <a:off x="3556000" y="6146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161848</xdr:rowOff>
    </xdr:from>
    <xdr:ext cx="762000" cy="259045"/>
    <xdr:sp macro="" textlink="">
      <xdr:nvSpPr>
        <xdr:cNvPr id="136" name="テキスト ボックス 135"/>
        <xdr:cNvSpPr txBox="1"/>
      </xdr:nvSpPr>
      <xdr:spPr>
        <a:xfrm>
          <a:off x="3225800" y="591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56,143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166703</xdr:rowOff>
    </xdr:from>
    <xdr:to>
      <xdr:col>2</xdr:col>
      <xdr:colOff>692150</xdr:colOff>
      <xdr:row>33</xdr:row>
      <xdr:rowOff>268303</xdr:rowOff>
    </xdr:to>
    <xdr:sp macro="" textlink="">
      <xdr:nvSpPr>
        <xdr:cNvPr id="137" name="円/楕円 136"/>
        <xdr:cNvSpPr/>
      </xdr:nvSpPr>
      <xdr:spPr bwMode="auto">
        <a:xfrm>
          <a:off x="2857500" y="6091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107030</xdr:rowOff>
    </xdr:from>
    <xdr:ext cx="762000" cy="259045"/>
    <xdr:sp macro="" textlink="">
      <xdr:nvSpPr>
        <xdr:cNvPr id="138" name="テキスト ボックス 137"/>
        <xdr:cNvSpPr txBox="1"/>
      </xdr:nvSpPr>
      <xdr:spPr>
        <a:xfrm>
          <a:off x="2527300" y="58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28,733
28,515
429.29
20,926,684
19,851,068
1,035,148
14,192,034
26,315,990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38.6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94845</xdr:rowOff>
    </xdr:from>
    <xdr:to>
      <xdr:col>6</xdr:col>
      <xdr:colOff>511175</xdr:colOff>
      <xdr:row>31</xdr:row>
      <xdr:rowOff>120285</xdr:rowOff>
    </xdr:to>
    <xdr:cxnSp macro="">
      <xdr:nvCxnSpPr>
        <xdr:cNvPr id="63" name="直線コネクタ 62"/>
        <xdr:cNvCxnSpPr/>
      </xdr:nvCxnSpPr>
      <xdr:spPr>
        <a:xfrm>
          <a:off x="3797300" y="5409795"/>
          <a:ext cx="8382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2388</xdr:rowOff>
    </xdr:from>
    <xdr:ext cx="534377" cy="259045"/>
    <xdr:sp macro="" textlink="">
      <xdr:nvSpPr>
        <xdr:cNvPr id="64" name="人件費平均値テキスト"/>
        <xdr:cNvSpPr txBox="1"/>
      </xdr:nvSpPr>
      <xdr:spPr>
        <a:xfrm>
          <a:off x="4686300" y="60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94845</xdr:rowOff>
    </xdr:from>
    <xdr:to>
      <xdr:col>5</xdr:col>
      <xdr:colOff>358775</xdr:colOff>
      <xdr:row>31</xdr:row>
      <xdr:rowOff>119730</xdr:rowOff>
    </xdr:to>
    <xdr:cxnSp macro="">
      <xdr:nvCxnSpPr>
        <xdr:cNvPr id="66" name="直線コネクタ 65"/>
        <xdr:cNvCxnSpPr/>
      </xdr:nvCxnSpPr>
      <xdr:spPr>
        <a:xfrm flipV="1">
          <a:off x="2908300" y="5409795"/>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112119</xdr:rowOff>
    </xdr:from>
    <xdr:to>
      <xdr:col>5</xdr:col>
      <xdr:colOff>409575</xdr:colOff>
      <xdr:row>35</xdr:row>
      <xdr:rowOff>42269</xdr:rowOff>
    </xdr:to>
    <xdr:sp macro="" textlink="">
      <xdr:nvSpPr>
        <xdr:cNvPr id="67" name="フローチャート : 判断 66"/>
        <xdr:cNvSpPr/>
      </xdr:nvSpPr>
      <xdr:spPr>
        <a:xfrm>
          <a:off x="3746500" y="59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33396</xdr:rowOff>
    </xdr:from>
    <xdr:ext cx="534377" cy="259045"/>
    <xdr:sp macro="" textlink="">
      <xdr:nvSpPr>
        <xdr:cNvPr id="68" name="テキスト ボックス 67"/>
        <xdr:cNvSpPr txBox="1"/>
      </xdr:nvSpPr>
      <xdr:spPr>
        <a:xfrm>
          <a:off x="3530111" y="60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67871</xdr:rowOff>
    </xdr:from>
    <xdr:to>
      <xdr:col>4</xdr:col>
      <xdr:colOff>155575</xdr:colOff>
      <xdr:row>31</xdr:row>
      <xdr:rowOff>119730</xdr:rowOff>
    </xdr:to>
    <xdr:cxnSp macro="">
      <xdr:nvCxnSpPr>
        <xdr:cNvPr id="69" name="直線コネクタ 68"/>
        <xdr:cNvCxnSpPr/>
      </xdr:nvCxnSpPr>
      <xdr:spPr>
        <a:xfrm>
          <a:off x="2019300" y="5382821"/>
          <a:ext cx="889000" cy="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11372</xdr:rowOff>
    </xdr:from>
    <xdr:to>
      <xdr:col>4</xdr:col>
      <xdr:colOff>206375</xdr:colOff>
      <xdr:row>35</xdr:row>
      <xdr:rowOff>112972</xdr:rowOff>
    </xdr:to>
    <xdr:sp macro="" textlink="">
      <xdr:nvSpPr>
        <xdr:cNvPr id="70" name="フローチャート : 判断 69"/>
        <xdr:cNvSpPr/>
      </xdr:nvSpPr>
      <xdr:spPr>
        <a:xfrm>
          <a:off x="2857500" y="601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104099</xdr:rowOff>
    </xdr:from>
    <xdr:ext cx="534377" cy="259045"/>
    <xdr:sp macro="" textlink="">
      <xdr:nvSpPr>
        <xdr:cNvPr id="71" name="テキスト ボックス 70"/>
        <xdr:cNvSpPr txBox="1"/>
      </xdr:nvSpPr>
      <xdr:spPr>
        <a:xfrm>
          <a:off x="2641111" y="61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164323</xdr:rowOff>
    </xdr:from>
    <xdr:to>
      <xdr:col>2</xdr:col>
      <xdr:colOff>638175</xdr:colOff>
      <xdr:row>31</xdr:row>
      <xdr:rowOff>67871</xdr:rowOff>
    </xdr:to>
    <xdr:cxnSp macro="">
      <xdr:nvCxnSpPr>
        <xdr:cNvPr id="72" name="直線コネクタ 71"/>
        <xdr:cNvCxnSpPr/>
      </xdr:nvCxnSpPr>
      <xdr:spPr>
        <a:xfrm>
          <a:off x="1130300" y="5307823"/>
          <a:ext cx="889000" cy="7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28974</xdr:rowOff>
    </xdr:from>
    <xdr:to>
      <xdr:col>3</xdr:col>
      <xdr:colOff>3175</xdr:colOff>
      <xdr:row>35</xdr:row>
      <xdr:rowOff>130574</xdr:rowOff>
    </xdr:to>
    <xdr:sp macro="" textlink="">
      <xdr:nvSpPr>
        <xdr:cNvPr id="73" name="フローチャート : 判断 72"/>
        <xdr:cNvSpPr/>
      </xdr:nvSpPr>
      <xdr:spPr>
        <a:xfrm>
          <a:off x="1968500" y="60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121701</xdr:rowOff>
    </xdr:from>
    <xdr:ext cx="534377" cy="259045"/>
    <xdr:sp macro="" textlink="">
      <xdr:nvSpPr>
        <xdr:cNvPr id="74" name="テキスト ボックス 73"/>
        <xdr:cNvSpPr txBox="1"/>
      </xdr:nvSpPr>
      <xdr:spPr>
        <a:xfrm>
          <a:off x="1752111" y="61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1232</xdr:rowOff>
    </xdr:from>
    <xdr:to>
      <xdr:col>1</xdr:col>
      <xdr:colOff>485775</xdr:colOff>
      <xdr:row>35</xdr:row>
      <xdr:rowOff>102832</xdr:rowOff>
    </xdr:to>
    <xdr:sp macro="" textlink="">
      <xdr:nvSpPr>
        <xdr:cNvPr id="75" name="フローチャート : 判断 74"/>
        <xdr:cNvSpPr/>
      </xdr:nvSpPr>
      <xdr:spPr>
        <a:xfrm>
          <a:off x="1079500" y="600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93959</xdr:rowOff>
    </xdr:from>
    <xdr:ext cx="534377" cy="259045"/>
    <xdr:sp macro="" textlink="">
      <xdr:nvSpPr>
        <xdr:cNvPr id="76" name="テキスト ボックス 75"/>
        <xdr:cNvSpPr txBox="1"/>
      </xdr:nvSpPr>
      <xdr:spPr>
        <a:xfrm>
          <a:off x="863111" y="60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69485</xdr:rowOff>
    </xdr:from>
    <xdr:to>
      <xdr:col>6</xdr:col>
      <xdr:colOff>561975</xdr:colOff>
      <xdr:row>31</xdr:row>
      <xdr:rowOff>171085</xdr:rowOff>
    </xdr:to>
    <xdr:sp macro="" textlink="">
      <xdr:nvSpPr>
        <xdr:cNvPr id="82" name="円/楕円 81"/>
        <xdr:cNvSpPr/>
      </xdr:nvSpPr>
      <xdr:spPr>
        <a:xfrm>
          <a:off x="4584700" y="53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155862</xdr:rowOff>
    </xdr:from>
    <xdr:ext cx="599010" cy="259045"/>
    <xdr:sp macro="" textlink="">
      <xdr:nvSpPr>
        <xdr:cNvPr id="83" name="人件費該当値テキスト"/>
        <xdr:cNvSpPr txBox="1"/>
      </xdr:nvSpPr>
      <xdr:spPr>
        <a:xfrm>
          <a:off x="4686300" y="529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122,689</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44045</xdr:rowOff>
    </xdr:from>
    <xdr:to>
      <xdr:col>5</xdr:col>
      <xdr:colOff>409575</xdr:colOff>
      <xdr:row>31</xdr:row>
      <xdr:rowOff>145645</xdr:rowOff>
    </xdr:to>
    <xdr:sp macro="" textlink="">
      <xdr:nvSpPr>
        <xdr:cNvPr id="84" name="円/楕円 83"/>
        <xdr:cNvSpPr/>
      </xdr:nvSpPr>
      <xdr:spPr>
        <a:xfrm>
          <a:off x="3746500" y="5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162172</xdr:rowOff>
    </xdr:from>
    <xdr:ext cx="599010" cy="259045"/>
    <xdr:sp macro="" textlink="">
      <xdr:nvSpPr>
        <xdr:cNvPr id="85" name="テキスト ボックス 84"/>
        <xdr:cNvSpPr txBox="1"/>
      </xdr:nvSpPr>
      <xdr:spPr>
        <a:xfrm>
          <a:off x="3497794" y="513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124,247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68930</xdr:rowOff>
    </xdr:from>
    <xdr:to>
      <xdr:col>4</xdr:col>
      <xdr:colOff>206375</xdr:colOff>
      <xdr:row>31</xdr:row>
      <xdr:rowOff>170530</xdr:rowOff>
    </xdr:to>
    <xdr:sp macro="" textlink="">
      <xdr:nvSpPr>
        <xdr:cNvPr id="86" name="円/楕円 85"/>
        <xdr:cNvSpPr/>
      </xdr:nvSpPr>
      <xdr:spPr>
        <a:xfrm>
          <a:off x="2857500" y="538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15607</xdr:rowOff>
    </xdr:from>
    <xdr:ext cx="599010" cy="259045"/>
    <xdr:sp macro="" textlink="">
      <xdr:nvSpPr>
        <xdr:cNvPr id="87" name="テキスト ボックス 86"/>
        <xdr:cNvSpPr txBox="1"/>
      </xdr:nvSpPr>
      <xdr:spPr>
        <a:xfrm>
          <a:off x="2608794" y="515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122,723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17071</xdr:rowOff>
    </xdr:from>
    <xdr:to>
      <xdr:col>3</xdr:col>
      <xdr:colOff>3175</xdr:colOff>
      <xdr:row>31</xdr:row>
      <xdr:rowOff>118671</xdr:rowOff>
    </xdr:to>
    <xdr:sp macro="" textlink="">
      <xdr:nvSpPr>
        <xdr:cNvPr id="88" name="円/楕円 87"/>
        <xdr:cNvSpPr/>
      </xdr:nvSpPr>
      <xdr:spPr>
        <a:xfrm>
          <a:off x="1968500" y="53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135198</xdr:rowOff>
    </xdr:from>
    <xdr:ext cx="599010" cy="259045"/>
    <xdr:sp macro="" textlink="">
      <xdr:nvSpPr>
        <xdr:cNvPr id="89" name="テキスト ボックス 88"/>
        <xdr:cNvSpPr txBox="1"/>
      </xdr:nvSpPr>
      <xdr:spPr>
        <a:xfrm>
          <a:off x="1719794" y="510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125,899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113523</xdr:rowOff>
    </xdr:from>
    <xdr:to>
      <xdr:col>1</xdr:col>
      <xdr:colOff>485775</xdr:colOff>
      <xdr:row>31</xdr:row>
      <xdr:rowOff>43673</xdr:rowOff>
    </xdr:to>
    <xdr:sp macro="" textlink="">
      <xdr:nvSpPr>
        <xdr:cNvPr id="90" name="円/楕円 89"/>
        <xdr:cNvSpPr/>
      </xdr:nvSpPr>
      <xdr:spPr>
        <a:xfrm>
          <a:off x="1079500" y="525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60200</xdr:rowOff>
    </xdr:from>
    <xdr:ext cx="599010" cy="259045"/>
    <xdr:sp macro="" textlink="">
      <xdr:nvSpPr>
        <xdr:cNvPr id="91" name="テキスト ボックス 90"/>
        <xdr:cNvSpPr txBox="1"/>
      </xdr:nvSpPr>
      <xdr:spPr>
        <a:xfrm>
          <a:off x="830794" y="503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44913</xdr:rowOff>
    </xdr:from>
    <xdr:to>
      <xdr:col>6</xdr:col>
      <xdr:colOff>511175</xdr:colOff>
      <xdr:row>54</xdr:row>
      <xdr:rowOff>105328</xdr:rowOff>
    </xdr:to>
    <xdr:cxnSp macro="">
      <xdr:nvCxnSpPr>
        <xdr:cNvPr id="123" name="直線コネクタ 122"/>
        <xdr:cNvCxnSpPr/>
      </xdr:nvCxnSpPr>
      <xdr:spPr>
        <a:xfrm flipV="1">
          <a:off x="3797300" y="9303213"/>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162490</xdr:rowOff>
    </xdr:from>
    <xdr:ext cx="534377" cy="259045"/>
    <xdr:sp macro="" textlink="">
      <xdr:nvSpPr>
        <xdr:cNvPr id="124" name="物件費平均値テキスト"/>
        <xdr:cNvSpPr txBox="1"/>
      </xdr:nvSpPr>
      <xdr:spPr>
        <a:xfrm>
          <a:off x="4686300" y="9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105328</xdr:rowOff>
    </xdr:from>
    <xdr:to>
      <xdr:col>5</xdr:col>
      <xdr:colOff>358775</xdr:colOff>
      <xdr:row>55</xdr:row>
      <xdr:rowOff>38773</xdr:rowOff>
    </xdr:to>
    <xdr:cxnSp macro="">
      <xdr:nvCxnSpPr>
        <xdr:cNvPr id="126" name="直線コネクタ 125"/>
        <xdr:cNvCxnSpPr/>
      </xdr:nvCxnSpPr>
      <xdr:spPr>
        <a:xfrm flipV="1">
          <a:off x="2908300" y="9363628"/>
          <a:ext cx="889000" cy="10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73388</xdr:rowOff>
    </xdr:from>
    <xdr:to>
      <xdr:col>5</xdr:col>
      <xdr:colOff>409575</xdr:colOff>
      <xdr:row>57</xdr:row>
      <xdr:rowOff>3538</xdr:rowOff>
    </xdr:to>
    <xdr:sp macro="" textlink="">
      <xdr:nvSpPr>
        <xdr:cNvPr id="127" name="フローチャート : 判断 126"/>
        <xdr:cNvSpPr/>
      </xdr:nvSpPr>
      <xdr:spPr>
        <a:xfrm>
          <a:off x="3746500" y="96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166115</xdr:rowOff>
    </xdr:from>
    <xdr:ext cx="534377" cy="259045"/>
    <xdr:sp macro="" textlink="">
      <xdr:nvSpPr>
        <xdr:cNvPr id="128" name="テキスト ボックス 127"/>
        <xdr:cNvSpPr txBox="1"/>
      </xdr:nvSpPr>
      <xdr:spPr>
        <a:xfrm>
          <a:off x="3530111" y="97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158053</xdr:rowOff>
    </xdr:from>
    <xdr:to>
      <xdr:col>4</xdr:col>
      <xdr:colOff>155575</xdr:colOff>
      <xdr:row>55</xdr:row>
      <xdr:rowOff>38773</xdr:rowOff>
    </xdr:to>
    <xdr:cxnSp macro="">
      <xdr:nvCxnSpPr>
        <xdr:cNvPr id="129" name="直線コネクタ 128"/>
        <xdr:cNvCxnSpPr/>
      </xdr:nvCxnSpPr>
      <xdr:spPr>
        <a:xfrm>
          <a:off x="2019300" y="9416353"/>
          <a:ext cx="889000" cy="5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101604</xdr:rowOff>
    </xdr:from>
    <xdr:to>
      <xdr:col>4</xdr:col>
      <xdr:colOff>206375</xdr:colOff>
      <xdr:row>57</xdr:row>
      <xdr:rowOff>31754</xdr:rowOff>
    </xdr:to>
    <xdr:sp macro="" textlink="">
      <xdr:nvSpPr>
        <xdr:cNvPr id="130" name="フローチャート : 判断 129"/>
        <xdr:cNvSpPr/>
      </xdr:nvSpPr>
      <xdr:spPr>
        <a:xfrm>
          <a:off x="2857500" y="97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22881</xdr:rowOff>
    </xdr:from>
    <xdr:ext cx="534377" cy="259045"/>
    <xdr:sp macro="" textlink="">
      <xdr:nvSpPr>
        <xdr:cNvPr id="131" name="テキスト ボックス 130"/>
        <xdr:cNvSpPr txBox="1"/>
      </xdr:nvSpPr>
      <xdr:spPr>
        <a:xfrm>
          <a:off x="2641111" y="97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85310</xdr:rowOff>
    </xdr:from>
    <xdr:to>
      <xdr:col>2</xdr:col>
      <xdr:colOff>638175</xdr:colOff>
      <xdr:row>54</xdr:row>
      <xdr:rowOff>158053</xdr:rowOff>
    </xdr:to>
    <xdr:cxnSp macro="">
      <xdr:nvCxnSpPr>
        <xdr:cNvPr id="132" name="直線コネクタ 131"/>
        <xdr:cNvCxnSpPr/>
      </xdr:nvCxnSpPr>
      <xdr:spPr>
        <a:xfrm>
          <a:off x="1130300" y="9343610"/>
          <a:ext cx="889000" cy="7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128187</xdr:rowOff>
    </xdr:from>
    <xdr:to>
      <xdr:col>3</xdr:col>
      <xdr:colOff>3175</xdr:colOff>
      <xdr:row>57</xdr:row>
      <xdr:rowOff>58337</xdr:rowOff>
    </xdr:to>
    <xdr:sp macro="" textlink="">
      <xdr:nvSpPr>
        <xdr:cNvPr id="133" name="フローチャート : 判断 132"/>
        <xdr:cNvSpPr/>
      </xdr:nvSpPr>
      <xdr:spPr>
        <a:xfrm>
          <a:off x="1968500" y="972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49464</xdr:rowOff>
    </xdr:from>
    <xdr:ext cx="534377" cy="259045"/>
    <xdr:sp macro="" textlink="">
      <xdr:nvSpPr>
        <xdr:cNvPr id="134" name="テキスト ボックス 133"/>
        <xdr:cNvSpPr txBox="1"/>
      </xdr:nvSpPr>
      <xdr:spPr>
        <a:xfrm>
          <a:off x="1752111" y="98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124186</xdr:rowOff>
    </xdr:from>
    <xdr:to>
      <xdr:col>1</xdr:col>
      <xdr:colOff>485775</xdr:colOff>
      <xdr:row>57</xdr:row>
      <xdr:rowOff>54336</xdr:rowOff>
    </xdr:to>
    <xdr:sp macro="" textlink="">
      <xdr:nvSpPr>
        <xdr:cNvPr id="135" name="フローチャート : 判断 134"/>
        <xdr:cNvSpPr/>
      </xdr:nvSpPr>
      <xdr:spPr>
        <a:xfrm>
          <a:off x="1079500" y="97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45463</xdr:rowOff>
    </xdr:from>
    <xdr:ext cx="534377" cy="259045"/>
    <xdr:sp macro="" textlink="">
      <xdr:nvSpPr>
        <xdr:cNvPr id="136" name="テキスト ボックス 135"/>
        <xdr:cNvSpPr txBox="1"/>
      </xdr:nvSpPr>
      <xdr:spPr>
        <a:xfrm>
          <a:off x="863111" y="981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165563</xdr:rowOff>
    </xdr:from>
    <xdr:to>
      <xdr:col>6</xdr:col>
      <xdr:colOff>561975</xdr:colOff>
      <xdr:row>54</xdr:row>
      <xdr:rowOff>95713</xdr:rowOff>
    </xdr:to>
    <xdr:sp macro="" textlink="">
      <xdr:nvSpPr>
        <xdr:cNvPr id="142" name="円/楕円 141"/>
        <xdr:cNvSpPr/>
      </xdr:nvSpPr>
      <xdr:spPr>
        <a:xfrm>
          <a:off x="4584700" y="92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16990</xdr:rowOff>
    </xdr:from>
    <xdr:ext cx="534377" cy="259045"/>
    <xdr:sp macro="" textlink="">
      <xdr:nvSpPr>
        <xdr:cNvPr id="143" name="物件費該当値テキスト"/>
        <xdr:cNvSpPr txBox="1"/>
      </xdr:nvSpPr>
      <xdr:spPr>
        <a:xfrm>
          <a:off x="4686300" y="91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95,805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54528</xdr:rowOff>
    </xdr:from>
    <xdr:to>
      <xdr:col>5</xdr:col>
      <xdr:colOff>409575</xdr:colOff>
      <xdr:row>54</xdr:row>
      <xdr:rowOff>156128</xdr:rowOff>
    </xdr:to>
    <xdr:sp macro="" textlink="">
      <xdr:nvSpPr>
        <xdr:cNvPr id="144" name="円/楕円 143"/>
        <xdr:cNvSpPr/>
      </xdr:nvSpPr>
      <xdr:spPr>
        <a:xfrm>
          <a:off x="3746500" y="93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1205</xdr:rowOff>
    </xdr:from>
    <xdr:ext cx="534377" cy="259045"/>
    <xdr:sp macro="" textlink="">
      <xdr:nvSpPr>
        <xdr:cNvPr id="145" name="テキスト ボックス 144"/>
        <xdr:cNvSpPr txBox="1"/>
      </xdr:nvSpPr>
      <xdr:spPr>
        <a:xfrm>
          <a:off x="3530111" y="90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92,105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159423</xdr:rowOff>
    </xdr:from>
    <xdr:to>
      <xdr:col>4</xdr:col>
      <xdr:colOff>206375</xdr:colOff>
      <xdr:row>55</xdr:row>
      <xdr:rowOff>89573</xdr:rowOff>
    </xdr:to>
    <xdr:sp macro="" textlink="">
      <xdr:nvSpPr>
        <xdr:cNvPr id="146" name="円/楕円 145"/>
        <xdr:cNvSpPr/>
      </xdr:nvSpPr>
      <xdr:spPr>
        <a:xfrm>
          <a:off x="2857500" y="941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106100</xdr:rowOff>
    </xdr:from>
    <xdr:ext cx="534377" cy="259045"/>
    <xdr:sp macro="" textlink="">
      <xdr:nvSpPr>
        <xdr:cNvPr id="147" name="テキスト ボックス 146"/>
        <xdr:cNvSpPr txBox="1"/>
      </xdr:nvSpPr>
      <xdr:spPr>
        <a:xfrm>
          <a:off x="2641111" y="919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85,681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107253</xdr:rowOff>
    </xdr:from>
    <xdr:to>
      <xdr:col>3</xdr:col>
      <xdr:colOff>3175</xdr:colOff>
      <xdr:row>55</xdr:row>
      <xdr:rowOff>37403</xdr:rowOff>
    </xdr:to>
    <xdr:sp macro="" textlink="">
      <xdr:nvSpPr>
        <xdr:cNvPr id="148" name="円/楕円 147"/>
        <xdr:cNvSpPr/>
      </xdr:nvSpPr>
      <xdr:spPr>
        <a:xfrm>
          <a:off x="1968500" y="93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53930</xdr:rowOff>
    </xdr:from>
    <xdr:ext cx="534377" cy="259045"/>
    <xdr:sp macro="" textlink="">
      <xdr:nvSpPr>
        <xdr:cNvPr id="149" name="テキスト ボックス 148"/>
        <xdr:cNvSpPr txBox="1"/>
      </xdr:nvSpPr>
      <xdr:spPr>
        <a:xfrm>
          <a:off x="1752111" y="914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88,876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34510</xdr:rowOff>
    </xdr:from>
    <xdr:to>
      <xdr:col>1</xdr:col>
      <xdr:colOff>485775</xdr:colOff>
      <xdr:row>54</xdr:row>
      <xdr:rowOff>136110</xdr:rowOff>
    </xdr:to>
    <xdr:sp macro="" textlink="">
      <xdr:nvSpPr>
        <xdr:cNvPr id="150" name="円/楕円 149"/>
        <xdr:cNvSpPr/>
      </xdr:nvSpPr>
      <xdr:spPr>
        <a:xfrm>
          <a:off x="1079500" y="92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152637</xdr:rowOff>
    </xdr:from>
    <xdr:ext cx="534377" cy="259045"/>
    <xdr:sp macro="" textlink="">
      <xdr:nvSpPr>
        <xdr:cNvPr id="151" name="テキスト ボックス 150"/>
        <xdr:cNvSpPr txBox="1"/>
      </xdr:nvSpPr>
      <xdr:spPr>
        <a:xfrm>
          <a:off x="863111" y="906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88951</xdr:rowOff>
    </xdr:from>
    <xdr:to>
      <xdr:col>6</xdr:col>
      <xdr:colOff>511175</xdr:colOff>
      <xdr:row>77</xdr:row>
      <xdr:rowOff>156350</xdr:rowOff>
    </xdr:to>
    <xdr:cxnSp macro="">
      <xdr:nvCxnSpPr>
        <xdr:cNvPr id="180" name="直線コネクタ 179"/>
        <xdr:cNvCxnSpPr/>
      </xdr:nvCxnSpPr>
      <xdr:spPr>
        <a:xfrm flipV="1">
          <a:off x="3797300" y="13290601"/>
          <a:ext cx="8382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27094</xdr:rowOff>
    </xdr:from>
    <xdr:ext cx="469744" cy="259045"/>
    <xdr:sp macro="" textlink="">
      <xdr:nvSpPr>
        <xdr:cNvPr id="181" name="維持補修費平均値テキスト"/>
        <xdr:cNvSpPr txBox="1"/>
      </xdr:nvSpPr>
      <xdr:spPr>
        <a:xfrm>
          <a:off x="4686300" y="1322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156350</xdr:rowOff>
    </xdr:from>
    <xdr:to>
      <xdr:col>5</xdr:col>
      <xdr:colOff>358775</xdr:colOff>
      <xdr:row>78</xdr:row>
      <xdr:rowOff>9970</xdr:rowOff>
    </xdr:to>
    <xdr:cxnSp macro="">
      <xdr:nvCxnSpPr>
        <xdr:cNvPr id="183" name="直線コネクタ 182"/>
        <xdr:cNvCxnSpPr/>
      </xdr:nvCxnSpPr>
      <xdr:spPr>
        <a:xfrm flipV="1">
          <a:off x="2908300" y="13358000"/>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105778</xdr:rowOff>
    </xdr:from>
    <xdr:to>
      <xdr:col>5</xdr:col>
      <xdr:colOff>409575</xdr:colOff>
      <xdr:row>78</xdr:row>
      <xdr:rowOff>35928</xdr:rowOff>
    </xdr:to>
    <xdr:sp macro="" textlink="">
      <xdr:nvSpPr>
        <xdr:cNvPr id="184" name="フローチャート : 判断 183"/>
        <xdr:cNvSpPr/>
      </xdr:nvSpPr>
      <xdr:spPr>
        <a:xfrm>
          <a:off x="3746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27055</xdr:rowOff>
    </xdr:from>
    <xdr:ext cx="469744" cy="259045"/>
    <xdr:sp macro="" textlink="">
      <xdr:nvSpPr>
        <xdr:cNvPr id="185" name="テキスト ボックス 184"/>
        <xdr:cNvSpPr txBox="1"/>
      </xdr:nvSpPr>
      <xdr:spPr>
        <a:xfrm>
          <a:off x="3562427" y="1340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9970</xdr:rowOff>
    </xdr:from>
    <xdr:to>
      <xdr:col>4</xdr:col>
      <xdr:colOff>155575</xdr:colOff>
      <xdr:row>78</xdr:row>
      <xdr:rowOff>18542</xdr:rowOff>
    </xdr:to>
    <xdr:cxnSp macro="">
      <xdr:nvCxnSpPr>
        <xdr:cNvPr id="186" name="直線コネクタ 185"/>
        <xdr:cNvCxnSpPr/>
      </xdr:nvCxnSpPr>
      <xdr:spPr>
        <a:xfrm flipV="1">
          <a:off x="2019300" y="1338307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7" name="フローチャート : 判断 186"/>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8" name="テキスト ボックス 187"/>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154102</xdr:rowOff>
    </xdr:from>
    <xdr:to>
      <xdr:col>2</xdr:col>
      <xdr:colOff>638175</xdr:colOff>
      <xdr:row>78</xdr:row>
      <xdr:rowOff>18542</xdr:rowOff>
    </xdr:to>
    <xdr:cxnSp macro="">
      <xdr:nvCxnSpPr>
        <xdr:cNvPr id="189" name="直線コネクタ 188"/>
        <xdr:cNvCxnSpPr/>
      </xdr:nvCxnSpPr>
      <xdr:spPr>
        <a:xfrm>
          <a:off x="1130300" y="13355752"/>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90" name="フローチャート : 判断 189"/>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91" name="テキスト ボックス 190"/>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92" name="フローチャート : 判断 191"/>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24959</xdr:rowOff>
    </xdr:from>
    <xdr:ext cx="469744" cy="259045"/>
    <xdr:sp macro="" textlink="">
      <xdr:nvSpPr>
        <xdr:cNvPr id="193" name="テキスト ボックス 192"/>
        <xdr:cNvSpPr txBox="1"/>
      </xdr:nvSpPr>
      <xdr:spPr>
        <a:xfrm>
          <a:off x="895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38151</xdr:rowOff>
    </xdr:from>
    <xdr:to>
      <xdr:col>6</xdr:col>
      <xdr:colOff>561975</xdr:colOff>
      <xdr:row>77</xdr:row>
      <xdr:rowOff>139751</xdr:rowOff>
    </xdr:to>
    <xdr:sp macro="" textlink="">
      <xdr:nvSpPr>
        <xdr:cNvPr id="199" name="円/楕円 198"/>
        <xdr:cNvSpPr/>
      </xdr:nvSpPr>
      <xdr:spPr>
        <a:xfrm>
          <a:off x="4584700" y="132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61028</xdr:rowOff>
    </xdr:from>
    <xdr:ext cx="469744" cy="259045"/>
    <xdr:sp macro="" textlink="">
      <xdr:nvSpPr>
        <xdr:cNvPr id="200" name="維持補修費該当値テキスト"/>
        <xdr:cNvSpPr txBox="1"/>
      </xdr:nvSpPr>
      <xdr:spPr>
        <a:xfrm>
          <a:off x="4686300" y="1309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105550</xdr:rowOff>
    </xdr:from>
    <xdr:to>
      <xdr:col>5</xdr:col>
      <xdr:colOff>409575</xdr:colOff>
      <xdr:row>78</xdr:row>
      <xdr:rowOff>35700</xdr:rowOff>
    </xdr:to>
    <xdr:sp macro="" textlink="">
      <xdr:nvSpPr>
        <xdr:cNvPr id="201" name="円/楕円 200"/>
        <xdr:cNvSpPr/>
      </xdr:nvSpPr>
      <xdr:spPr>
        <a:xfrm>
          <a:off x="3746500" y="133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52227</xdr:rowOff>
    </xdr:from>
    <xdr:ext cx="469744" cy="259045"/>
    <xdr:sp macro="" textlink="">
      <xdr:nvSpPr>
        <xdr:cNvPr id="202" name="テキスト ボックス 201"/>
        <xdr:cNvSpPr txBox="1"/>
      </xdr:nvSpPr>
      <xdr:spPr>
        <a:xfrm>
          <a:off x="3562427" y="130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130620</xdr:rowOff>
    </xdr:from>
    <xdr:to>
      <xdr:col>4</xdr:col>
      <xdr:colOff>206375</xdr:colOff>
      <xdr:row>78</xdr:row>
      <xdr:rowOff>60770</xdr:rowOff>
    </xdr:to>
    <xdr:sp macro="" textlink="">
      <xdr:nvSpPr>
        <xdr:cNvPr id="203" name="円/楕円 202"/>
        <xdr:cNvSpPr/>
      </xdr:nvSpPr>
      <xdr:spPr>
        <a:xfrm>
          <a:off x="2857500" y="13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51897</xdr:rowOff>
    </xdr:from>
    <xdr:ext cx="469744" cy="259045"/>
    <xdr:sp macro="" textlink="">
      <xdr:nvSpPr>
        <xdr:cNvPr id="204" name="テキスト ボックス 203"/>
        <xdr:cNvSpPr txBox="1"/>
      </xdr:nvSpPr>
      <xdr:spPr>
        <a:xfrm>
          <a:off x="2673427" y="134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139192</xdr:rowOff>
    </xdr:from>
    <xdr:to>
      <xdr:col>3</xdr:col>
      <xdr:colOff>3175</xdr:colOff>
      <xdr:row>78</xdr:row>
      <xdr:rowOff>69342</xdr:rowOff>
    </xdr:to>
    <xdr:sp macro="" textlink="">
      <xdr:nvSpPr>
        <xdr:cNvPr id="205" name="円/楕円 204"/>
        <xdr:cNvSpPr/>
      </xdr:nvSpPr>
      <xdr:spPr>
        <a:xfrm>
          <a:off x="1968500" y="133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60469</xdr:rowOff>
    </xdr:from>
    <xdr:ext cx="469744" cy="259045"/>
    <xdr:sp macro="" textlink="">
      <xdr:nvSpPr>
        <xdr:cNvPr id="206" name="テキスト ボックス 205"/>
        <xdr:cNvSpPr txBox="1"/>
      </xdr:nvSpPr>
      <xdr:spPr>
        <a:xfrm>
          <a:off x="1784427" y="134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103302</xdr:rowOff>
    </xdr:from>
    <xdr:to>
      <xdr:col>1</xdr:col>
      <xdr:colOff>485775</xdr:colOff>
      <xdr:row>78</xdr:row>
      <xdr:rowOff>33452</xdr:rowOff>
    </xdr:to>
    <xdr:sp macro="" textlink="">
      <xdr:nvSpPr>
        <xdr:cNvPr id="207" name="円/楕円 206"/>
        <xdr:cNvSpPr/>
      </xdr:nvSpPr>
      <xdr:spPr>
        <a:xfrm>
          <a:off x="1079500" y="133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49979</xdr:rowOff>
    </xdr:from>
    <xdr:ext cx="469744" cy="259045"/>
    <xdr:sp macro="" textlink="">
      <xdr:nvSpPr>
        <xdr:cNvPr id="208" name="テキスト ボックス 207"/>
        <xdr:cNvSpPr txBox="1"/>
      </xdr:nvSpPr>
      <xdr:spPr>
        <a:xfrm>
          <a:off x="895427"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85865</xdr:rowOff>
    </xdr:from>
    <xdr:to>
      <xdr:col>6</xdr:col>
      <xdr:colOff>511175</xdr:colOff>
      <xdr:row>96</xdr:row>
      <xdr:rowOff>157631</xdr:rowOff>
    </xdr:to>
    <xdr:cxnSp macro="">
      <xdr:nvCxnSpPr>
        <xdr:cNvPr id="242" name="直線コネクタ 241"/>
        <xdr:cNvCxnSpPr/>
      </xdr:nvCxnSpPr>
      <xdr:spPr>
        <a:xfrm flipV="1">
          <a:off x="3797300" y="16545065"/>
          <a:ext cx="838200" cy="7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124364</xdr:rowOff>
    </xdr:from>
    <xdr:ext cx="534377" cy="259045"/>
    <xdr:sp macro="" textlink="">
      <xdr:nvSpPr>
        <xdr:cNvPr id="243" name="扶助費平均値テキスト"/>
        <xdr:cNvSpPr txBox="1"/>
      </xdr:nvSpPr>
      <xdr:spPr>
        <a:xfrm>
          <a:off x="4686300" y="16240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130070</xdr:rowOff>
    </xdr:from>
    <xdr:to>
      <xdr:col>5</xdr:col>
      <xdr:colOff>358775</xdr:colOff>
      <xdr:row>96</xdr:row>
      <xdr:rowOff>157631</xdr:rowOff>
    </xdr:to>
    <xdr:cxnSp macro="">
      <xdr:nvCxnSpPr>
        <xdr:cNvPr id="245" name="直線コネクタ 244"/>
        <xdr:cNvCxnSpPr/>
      </xdr:nvCxnSpPr>
      <xdr:spPr>
        <a:xfrm>
          <a:off x="2908300" y="16589270"/>
          <a:ext cx="889000" cy="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43323</xdr:rowOff>
    </xdr:from>
    <xdr:to>
      <xdr:col>5</xdr:col>
      <xdr:colOff>409575</xdr:colOff>
      <xdr:row>95</xdr:row>
      <xdr:rowOff>144923</xdr:rowOff>
    </xdr:to>
    <xdr:sp macro="" textlink="">
      <xdr:nvSpPr>
        <xdr:cNvPr id="246" name="フローチャート : 判断 245"/>
        <xdr:cNvSpPr/>
      </xdr:nvSpPr>
      <xdr:spPr>
        <a:xfrm>
          <a:off x="3746500" y="163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161450</xdr:rowOff>
    </xdr:from>
    <xdr:ext cx="534377" cy="259045"/>
    <xdr:sp macro="" textlink="">
      <xdr:nvSpPr>
        <xdr:cNvPr id="247" name="テキスト ボックス 246"/>
        <xdr:cNvSpPr txBox="1"/>
      </xdr:nvSpPr>
      <xdr:spPr>
        <a:xfrm>
          <a:off x="3530111" y="161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130070</xdr:rowOff>
    </xdr:from>
    <xdr:to>
      <xdr:col>4</xdr:col>
      <xdr:colOff>155575</xdr:colOff>
      <xdr:row>97</xdr:row>
      <xdr:rowOff>164147</xdr:rowOff>
    </xdr:to>
    <xdr:cxnSp macro="">
      <xdr:nvCxnSpPr>
        <xdr:cNvPr id="248" name="直線コネクタ 247"/>
        <xdr:cNvCxnSpPr/>
      </xdr:nvCxnSpPr>
      <xdr:spPr>
        <a:xfrm flipV="1">
          <a:off x="2019300" y="16589270"/>
          <a:ext cx="889000" cy="20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119689</xdr:rowOff>
    </xdr:from>
    <xdr:to>
      <xdr:col>4</xdr:col>
      <xdr:colOff>206375</xdr:colOff>
      <xdr:row>96</xdr:row>
      <xdr:rowOff>49839</xdr:rowOff>
    </xdr:to>
    <xdr:sp macro="" textlink="">
      <xdr:nvSpPr>
        <xdr:cNvPr id="249" name="フローチャート : 判断 248"/>
        <xdr:cNvSpPr/>
      </xdr:nvSpPr>
      <xdr:spPr>
        <a:xfrm>
          <a:off x="2857500" y="1640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66366</xdr:rowOff>
    </xdr:from>
    <xdr:ext cx="534377" cy="259045"/>
    <xdr:sp macro="" textlink="">
      <xdr:nvSpPr>
        <xdr:cNvPr id="250" name="テキスト ボックス 249"/>
        <xdr:cNvSpPr txBox="1"/>
      </xdr:nvSpPr>
      <xdr:spPr>
        <a:xfrm>
          <a:off x="2641111" y="1618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164147</xdr:rowOff>
    </xdr:from>
    <xdr:to>
      <xdr:col>2</xdr:col>
      <xdr:colOff>638175</xdr:colOff>
      <xdr:row>98</xdr:row>
      <xdr:rowOff>12098</xdr:rowOff>
    </xdr:to>
    <xdr:cxnSp macro="">
      <xdr:nvCxnSpPr>
        <xdr:cNvPr id="251" name="直線コネクタ 250"/>
        <xdr:cNvCxnSpPr/>
      </xdr:nvCxnSpPr>
      <xdr:spPr>
        <a:xfrm flipV="1">
          <a:off x="1130300" y="16794797"/>
          <a:ext cx="889000" cy="1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34736</xdr:rowOff>
    </xdr:from>
    <xdr:to>
      <xdr:col>3</xdr:col>
      <xdr:colOff>3175</xdr:colOff>
      <xdr:row>96</xdr:row>
      <xdr:rowOff>136336</xdr:rowOff>
    </xdr:to>
    <xdr:sp macro="" textlink="">
      <xdr:nvSpPr>
        <xdr:cNvPr id="252" name="フローチャート : 判断 251"/>
        <xdr:cNvSpPr/>
      </xdr:nvSpPr>
      <xdr:spPr>
        <a:xfrm>
          <a:off x="1968500" y="164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152863</xdr:rowOff>
    </xdr:from>
    <xdr:ext cx="534377" cy="259045"/>
    <xdr:sp macro="" textlink="">
      <xdr:nvSpPr>
        <xdr:cNvPr id="253" name="テキスト ボックス 252"/>
        <xdr:cNvSpPr txBox="1"/>
      </xdr:nvSpPr>
      <xdr:spPr>
        <a:xfrm>
          <a:off x="1752111" y="162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62511</xdr:rowOff>
    </xdr:from>
    <xdr:to>
      <xdr:col>1</xdr:col>
      <xdr:colOff>485775</xdr:colOff>
      <xdr:row>96</xdr:row>
      <xdr:rowOff>164111</xdr:rowOff>
    </xdr:to>
    <xdr:sp macro="" textlink="">
      <xdr:nvSpPr>
        <xdr:cNvPr id="254" name="フローチャート : 判断 253"/>
        <xdr:cNvSpPr/>
      </xdr:nvSpPr>
      <xdr:spPr>
        <a:xfrm>
          <a:off x="1079500" y="1652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9188</xdr:rowOff>
    </xdr:from>
    <xdr:ext cx="534377" cy="259045"/>
    <xdr:sp macro="" textlink="">
      <xdr:nvSpPr>
        <xdr:cNvPr id="255" name="テキスト ボックス 254"/>
        <xdr:cNvSpPr txBox="1"/>
      </xdr:nvSpPr>
      <xdr:spPr>
        <a:xfrm>
          <a:off x="863111" y="1629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35065</xdr:rowOff>
    </xdr:from>
    <xdr:to>
      <xdr:col>6</xdr:col>
      <xdr:colOff>561975</xdr:colOff>
      <xdr:row>96</xdr:row>
      <xdr:rowOff>136665</xdr:rowOff>
    </xdr:to>
    <xdr:sp macro="" textlink="">
      <xdr:nvSpPr>
        <xdr:cNvPr id="261" name="円/楕円 260"/>
        <xdr:cNvSpPr/>
      </xdr:nvSpPr>
      <xdr:spPr>
        <a:xfrm>
          <a:off x="4584700" y="164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13492</xdr:rowOff>
    </xdr:from>
    <xdr:ext cx="534377" cy="259045"/>
    <xdr:sp macro="" textlink="">
      <xdr:nvSpPr>
        <xdr:cNvPr id="262" name="扶助費該当値テキスト"/>
        <xdr:cNvSpPr txBox="1"/>
      </xdr:nvSpPr>
      <xdr:spPr>
        <a:xfrm>
          <a:off x="4686300" y="164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106831</xdr:rowOff>
    </xdr:from>
    <xdr:to>
      <xdr:col>5</xdr:col>
      <xdr:colOff>409575</xdr:colOff>
      <xdr:row>97</xdr:row>
      <xdr:rowOff>36981</xdr:rowOff>
    </xdr:to>
    <xdr:sp macro="" textlink="">
      <xdr:nvSpPr>
        <xdr:cNvPr id="263" name="円/楕円 262"/>
        <xdr:cNvSpPr/>
      </xdr:nvSpPr>
      <xdr:spPr>
        <a:xfrm>
          <a:off x="3746500" y="1656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28108</xdr:rowOff>
    </xdr:from>
    <xdr:ext cx="534377" cy="259045"/>
    <xdr:sp macro="" textlink="">
      <xdr:nvSpPr>
        <xdr:cNvPr id="264" name="テキスト ボックス 263"/>
        <xdr:cNvSpPr txBox="1"/>
      </xdr:nvSpPr>
      <xdr:spPr>
        <a:xfrm>
          <a:off x="3530111" y="1665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74,745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79270</xdr:rowOff>
    </xdr:from>
    <xdr:to>
      <xdr:col>4</xdr:col>
      <xdr:colOff>206375</xdr:colOff>
      <xdr:row>97</xdr:row>
      <xdr:rowOff>9420</xdr:rowOff>
    </xdr:to>
    <xdr:sp macro="" textlink="">
      <xdr:nvSpPr>
        <xdr:cNvPr id="265" name="円/楕円 264"/>
        <xdr:cNvSpPr/>
      </xdr:nvSpPr>
      <xdr:spPr>
        <a:xfrm>
          <a:off x="2857500" y="16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xdr:rowOff>
    </xdr:from>
    <xdr:ext cx="534377" cy="259045"/>
    <xdr:sp macro="" textlink="">
      <xdr:nvSpPr>
        <xdr:cNvPr id="266" name="テキスト ボックス 265"/>
        <xdr:cNvSpPr txBox="1"/>
      </xdr:nvSpPr>
      <xdr:spPr>
        <a:xfrm>
          <a:off x="2641111" y="1663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113347</xdr:rowOff>
    </xdr:from>
    <xdr:to>
      <xdr:col>3</xdr:col>
      <xdr:colOff>3175</xdr:colOff>
      <xdr:row>98</xdr:row>
      <xdr:rowOff>43497</xdr:rowOff>
    </xdr:to>
    <xdr:sp macro="" textlink="">
      <xdr:nvSpPr>
        <xdr:cNvPr id="267" name="円/楕円 266"/>
        <xdr:cNvSpPr/>
      </xdr:nvSpPr>
      <xdr:spPr>
        <a:xfrm>
          <a:off x="1968500" y="167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34624</xdr:rowOff>
    </xdr:from>
    <xdr:ext cx="534377" cy="259045"/>
    <xdr:sp macro="" textlink="">
      <xdr:nvSpPr>
        <xdr:cNvPr id="268" name="テキスト ボックス 267"/>
        <xdr:cNvSpPr txBox="1"/>
      </xdr:nvSpPr>
      <xdr:spPr>
        <a:xfrm>
          <a:off x="1752111" y="1683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132748</xdr:rowOff>
    </xdr:from>
    <xdr:to>
      <xdr:col>1</xdr:col>
      <xdr:colOff>485775</xdr:colOff>
      <xdr:row>98</xdr:row>
      <xdr:rowOff>62898</xdr:rowOff>
    </xdr:to>
    <xdr:sp macro="" textlink="">
      <xdr:nvSpPr>
        <xdr:cNvPr id="269" name="円/楕円 268"/>
        <xdr:cNvSpPr/>
      </xdr:nvSpPr>
      <xdr:spPr>
        <a:xfrm>
          <a:off x="1079500" y="1676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54025</xdr:rowOff>
    </xdr:from>
    <xdr:ext cx="534377" cy="259045"/>
    <xdr:sp macro="" textlink="">
      <xdr:nvSpPr>
        <xdr:cNvPr id="270" name="テキスト ボックス 269"/>
        <xdr:cNvSpPr txBox="1"/>
      </xdr:nvSpPr>
      <xdr:spPr>
        <a:xfrm>
          <a:off x="863111" y="168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62452</xdr:rowOff>
    </xdr:from>
    <xdr:to>
      <xdr:col>15</xdr:col>
      <xdr:colOff>180975</xdr:colOff>
      <xdr:row>31</xdr:row>
      <xdr:rowOff>41802</xdr:rowOff>
    </xdr:to>
    <xdr:cxnSp macro="">
      <xdr:nvCxnSpPr>
        <xdr:cNvPr id="300" name="直線コネクタ 299"/>
        <xdr:cNvCxnSpPr/>
      </xdr:nvCxnSpPr>
      <xdr:spPr>
        <a:xfrm>
          <a:off x="9639300" y="5205952"/>
          <a:ext cx="838200" cy="1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24712</xdr:rowOff>
    </xdr:from>
    <xdr:ext cx="534377" cy="259045"/>
    <xdr:sp macro="" textlink="">
      <xdr:nvSpPr>
        <xdr:cNvPr id="301" name="補助費等平均値テキスト"/>
        <xdr:cNvSpPr txBox="1"/>
      </xdr:nvSpPr>
      <xdr:spPr>
        <a:xfrm>
          <a:off x="10528300" y="6196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62452</xdr:rowOff>
    </xdr:from>
    <xdr:to>
      <xdr:col>14</xdr:col>
      <xdr:colOff>28575</xdr:colOff>
      <xdr:row>31</xdr:row>
      <xdr:rowOff>97809</xdr:rowOff>
    </xdr:to>
    <xdr:cxnSp macro="">
      <xdr:nvCxnSpPr>
        <xdr:cNvPr id="303" name="直線コネクタ 302"/>
        <xdr:cNvCxnSpPr/>
      </xdr:nvCxnSpPr>
      <xdr:spPr>
        <a:xfrm flipV="1">
          <a:off x="8750300" y="5205952"/>
          <a:ext cx="889000" cy="20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54705</xdr:rowOff>
    </xdr:from>
    <xdr:to>
      <xdr:col>14</xdr:col>
      <xdr:colOff>79375</xdr:colOff>
      <xdr:row>36</xdr:row>
      <xdr:rowOff>156305</xdr:rowOff>
    </xdr:to>
    <xdr:sp macro="" textlink="">
      <xdr:nvSpPr>
        <xdr:cNvPr id="304" name="フローチャート : 判断 303"/>
        <xdr:cNvSpPr/>
      </xdr:nvSpPr>
      <xdr:spPr>
        <a:xfrm>
          <a:off x="9588500" y="622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147432</xdr:rowOff>
    </xdr:from>
    <xdr:ext cx="534377" cy="259045"/>
    <xdr:sp macro="" textlink="">
      <xdr:nvSpPr>
        <xdr:cNvPr id="305" name="テキスト ボックス 304"/>
        <xdr:cNvSpPr txBox="1"/>
      </xdr:nvSpPr>
      <xdr:spPr>
        <a:xfrm>
          <a:off x="9372111" y="631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68796</xdr:rowOff>
    </xdr:from>
    <xdr:to>
      <xdr:col>12</xdr:col>
      <xdr:colOff>511175</xdr:colOff>
      <xdr:row>31</xdr:row>
      <xdr:rowOff>97809</xdr:rowOff>
    </xdr:to>
    <xdr:cxnSp macro="">
      <xdr:nvCxnSpPr>
        <xdr:cNvPr id="306" name="直線コネクタ 305"/>
        <xdr:cNvCxnSpPr/>
      </xdr:nvCxnSpPr>
      <xdr:spPr>
        <a:xfrm>
          <a:off x="7861300" y="5383746"/>
          <a:ext cx="889000" cy="2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131096</xdr:rowOff>
    </xdr:from>
    <xdr:to>
      <xdr:col>12</xdr:col>
      <xdr:colOff>561975</xdr:colOff>
      <xdr:row>37</xdr:row>
      <xdr:rowOff>61246</xdr:rowOff>
    </xdr:to>
    <xdr:sp macro="" textlink="">
      <xdr:nvSpPr>
        <xdr:cNvPr id="307" name="フローチャート : 判断 306"/>
        <xdr:cNvSpPr/>
      </xdr:nvSpPr>
      <xdr:spPr>
        <a:xfrm>
          <a:off x="8699500" y="630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52373</xdr:rowOff>
    </xdr:from>
    <xdr:ext cx="534377" cy="259045"/>
    <xdr:sp macro="" textlink="">
      <xdr:nvSpPr>
        <xdr:cNvPr id="308" name="テキスト ボックス 307"/>
        <xdr:cNvSpPr txBox="1"/>
      </xdr:nvSpPr>
      <xdr:spPr>
        <a:xfrm>
          <a:off x="8483111" y="639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68796</xdr:rowOff>
    </xdr:from>
    <xdr:to>
      <xdr:col>11</xdr:col>
      <xdr:colOff>307975</xdr:colOff>
      <xdr:row>31</xdr:row>
      <xdr:rowOff>133680</xdr:rowOff>
    </xdr:to>
    <xdr:cxnSp macro="">
      <xdr:nvCxnSpPr>
        <xdr:cNvPr id="309" name="直線コネクタ 308"/>
        <xdr:cNvCxnSpPr/>
      </xdr:nvCxnSpPr>
      <xdr:spPr>
        <a:xfrm flipV="1">
          <a:off x="6972300" y="5383746"/>
          <a:ext cx="889000" cy="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7309</xdr:rowOff>
    </xdr:from>
    <xdr:to>
      <xdr:col>11</xdr:col>
      <xdr:colOff>358775</xdr:colOff>
      <xdr:row>37</xdr:row>
      <xdr:rowOff>108909</xdr:rowOff>
    </xdr:to>
    <xdr:sp macro="" textlink="">
      <xdr:nvSpPr>
        <xdr:cNvPr id="310" name="フローチャート : 判断 309"/>
        <xdr:cNvSpPr/>
      </xdr:nvSpPr>
      <xdr:spPr>
        <a:xfrm>
          <a:off x="7810500" y="635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100036</xdr:rowOff>
    </xdr:from>
    <xdr:ext cx="534377" cy="259045"/>
    <xdr:sp macro="" textlink="">
      <xdr:nvSpPr>
        <xdr:cNvPr id="311" name="テキスト ボックス 310"/>
        <xdr:cNvSpPr txBox="1"/>
      </xdr:nvSpPr>
      <xdr:spPr>
        <a:xfrm>
          <a:off x="7594111" y="64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21444</xdr:rowOff>
    </xdr:from>
    <xdr:to>
      <xdr:col>10</xdr:col>
      <xdr:colOff>155575</xdr:colOff>
      <xdr:row>37</xdr:row>
      <xdr:rowOff>123044</xdr:rowOff>
    </xdr:to>
    <xdr:sp macro="" textlink="">
      <xdr:nvSpPr>
        <xdr:cNvPr id="312" name="フローチャート : 判断 311"/>
        <xdr:cNvSpPr/>
      </xdr:nvSpPr>
      <xdr:spPr>
        <a:xfrm>
          <a:off x="6921500" y="636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114171</xdr:rowOff>
    </xdr:from>
    <xdr:ext cx="534377" cy="259045"/>
    <xdr:sp macro="" textlink="">
      <xdr:nvSpPr>
        <xdr:cNvPr id="313" name="テキスト ボックス 312"/>
        <xdr:cNvSpPr txBox="1"/>
      </xdr:nvSpPr>
      <xdr:spPr>
        <a:xfrm>
          <a:off x="6705111" y="645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162452</xdr:rowOff>
    </xdr:from>
    <xdr:to>
      <xdr:col>15</xdr:col>
      <xdr:colOff>231775</xdr:colOff>
      <xdr:row>31</xdr:row>
      <xdr:rowOff>92602</xdr:rowOff>
    </xdr:to>
    <xdr:sp macro="" textlink="">
      <xdr:nvSpPr>
        <xdr:cNvPr id="319" name="円/楕円 318"/>
        <xdr:cNvSpPr/>
      </xdr:nvSpPr>
      <xdr:spPr>
        <a:xfrm>
          <a:off x="10426700" y="53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115479</xdr:rowOff>
    </xdr:from>
    <xdr:ext cx="599010" cy="259045"/>
    <xdr:sp macro="" textlink="">
      <xdr:nvSpPr>
        <xdr:cNvPr id="320" name="補助費等該当値テキスト"/>
        <xdr:cNvSpPr txBox="1"/>
      </xdr:nvSpPr>
      <xdr:spPr>
        <a:xfrm>
          <a:off x="10528300" y="525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112,139</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11652</xdr:rowOff>
    </xdr:from>
    <xdr:to>
      <xdr:col>14</xdr:col>
      <xdr:colOff>79375</xdr:colOff>
      <xdr:row>30</xdr:row>
      <xdr:rowOff>113252</xdr:rowOff>
    </xdr:to>
    <xdr:sp macro="" textlink="">
      <xdr:nvSpPr>
        <xdr:cNvPr id="321" name="円/楕円 320"/>
        <xdr:cNvSpPr/>
      </xdr:nvSpPr>
      <xdr:spPr>
        <a:xfrm>
          <a:off x="9588500" y="51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28</xdr:row>
      <xdr:rowOff>129779</xdr:rowOff>
    </xdr:from>
    <xdr:ext cx="599010" cy="259045"/>
    <xdr:sp macro="" textlink="">
      <xdr:nvSpPr>
        <xdr:cNvPr id="322" name="テキスト ボックス 321"/>
        <xdr:cNvSpPr txBox="1"/>
      </xdr:nvSpPr>
      <xdr:spPr>
        <a:xfrm>
          <a:off x="9339794" y="493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120,055</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47009</xdr:rowOff>
    </xdr:from>
    <xdr:to>
      <xdr:col>12</xdr:col>
      <xdr:colOff>561975</xdr:colOff>
      <xdr:row>31</xdr:row>
      <xdr:rowOff>148609</xdr:rowOff>
    </xdr:to>
    <xdr:sp macro="" textlink="">
      <xdr:nvSpPr>
        <xdr:cNvPr id="323" name="円/楕円 322"/>
        <xdr:cNvSpPr/>
      </xdr:nvSpPr>
      <xdr:spPr>
        <a:xfrm>
          <a:off x="8699500" y="53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165136</xdr:rowOff>
    </xdr:from>
    <xdr:ext cx="599010" cy="259045"/>
    <xdr:sp macro="" textlink="">
      <xdr:nvSpPr>
        <xdr:cNvPr id="324" name="テキスト ボックス 323"/>
        <xdr:cNvSpPr txBox="1"/>
      </xdr:nvSpPr>
      <xdr:spPr>
        <a:xfrm>
          <a:off x="8450794" y="513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109,199</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17996</xdr:rowOff>
    </xdr:from>
    <xdr:to>
      <xdr:col>11</xdr:col>
      <xdr:colOff>358775</xdr:colOff>
      <xdr:row>31</xdr:row>
      <xdr:rowOff>119596</xdr:rowOff>
    </xdr:to>
    <xdr:sp macro="" textlink="">
      <xdr:nvSpPr>
        <xdr:cNvPr id="325" name="円/楕円 324"/>
        <xdr:cNvSpPr/>
      </xdr:nvSpPr>
      <xdr:spPr>
        <a:xfrm>
          <a:off x="7810500" y="53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136123</xdr:rowOff>
    </xdr:from>
    <xdr:ext cx="599010" cy="259045"/>
    <xdr:sp macro="" textlink="">
      <xdr:nvSpPr>
        <xdr:cNvPr id="326" name="テキスト ボックス 325"/>
        <xdr:cNvSpPr txBox="1"/>
      </xdr:nvSpPr>
      <xdr:spPr>
        <a:xfrm>
          <a:off x="7561794" y="510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110,722</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82880</xdr:rowOff>
    </xdr:from>
    <xdr:to>
      <xdr:col>10</xdr:col>
      <xdr:colOff>155575</xdr:colOff>
      <xdr:row>32</xdr:row>
      <xdr:rowOff>13030</xdr:rowOff>
    </xdr:to>
    <xdr:sp macro="" textlink="">
      <xdr:nvSpPr>
        <xdr:cNvPr id="327" name="円/楕円 326"/>
        <xdr:cNvSpPr/>
      </xdr:nvSpPr>
      <xdr:spPr>
        <a:xfrm>
          <a:off x="6921500" y="53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29557</xdr:rowOff>
    </xdr:from>
    <xdr:ext cx="599010" cy="259045"/>
    <xdr:sp macro="" textlink="">
      <xdr:nvSpPr>
        <xdr:cNvPr id="328" name="テキスト ボックス 327"/>
        <xdr:cNvSpPr txBox="1"/>
      </xdr:nvSpPr>
      <xdr:spPr>
        <a:xfrm>
          <a:off x="6672794" y="517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35606</xdr:rowOff>
    </xdr:from>
    <xdr:to>
      <xdr:col>15</xdr:col>
      <xdr:colOff>180975</xdr:colOff>
      <xdr:row>59</xdr:row>
      <xdr:rowOff>36950</xdr:rowOff>
    </xdr:to>
    <xdr:cxnSp macro="">
      <xdr:nvCxnSpPr>
        <xdr:cNvPr id="359" name="直線コネクタ 358"/>
        <xdr:cNvCxnSpPr/>
      </xdr:nvCxnSpPr>
      <xdr:spPr>
        <a:xfrm>
          <a:off x="9639300" y="10151156"/>
          <a:ext cx="8382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156556</xdr:rowOff>
    </xdr:from>
    <xdr:ext cx="534377" cy="259045"/>
    <xdr:sp macro="" textlink="">
      <xdr:nvSpPr>
        <xdr:cNvPr id="360" name="普通建設事業費平均値テキスト"/>
        <xdr:cNvSpPr txBox="1"/>
      </xdr:nvSpPr>
      <xdr:spPr>
        <a:xfrm>
          <a:off x="10528300" y="992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147201</xdr:rowOff>
    </xdr:from>
    <xdr:to>
      <xdr:col>14</xdr:col>
      <xdr:colOff>28575</xdr:colOff>
      <xdr:row>59</xdr:row>
      <xdr:rowOff>35606</xdr:rowOff>
    </xdr:to>
    <xdr:cxnSp macro="">
      <xdr:nvCxnSpPr>
        <xdr:cNvPr id="362" name="直線コネクタ 361"/>
        <xdr:cNvCxnSpPr/>
      </xdr:nvCxnSpPr>
      <xdr:spPr>
        <a:xfrm>
          <a:off x="8750300" y="10091301"/>
          <a:ext cx="8890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126500</xdr:rowOff>
    </xdr:from>
    <xdr:to>
      <xdr:col>14</xdr:col>
      <xdr:colOff>79375</xdr:colOff>
      <xdr:row>59</xdr:row>
      <xdr:rowOff>56650</xdr:rowOff>
    </xdr:to>
    <xdr:sp macro="" textlink="">
      <xdr:nvSpPr>
        <xdr:cNvPr id="363" name="フローチャート : 判断 362"/>
        <xdr:cNvSpPr/>
      </xdr:nvSpPr>
      <xdr:spPr>
        <a:xfrm>
          <a:off x="9588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73177</xdr:rowOff>
    </xdr:from>
    <xdr:ext cx="534377" cy="259045"/>
    <xdr:sp macro="" textlink="">
      <xdr:nvSpPr>
        <xdr:cNvPr id="364" name="テキスト ボックス 363"/>
        <xdr:cNvSpPr txBox="1"/>
      </xdr:nvSpPr>
      <xdr:spPr>
        <a:xfrm>
          <a:off x="9372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115133</xdr:rowOff>
    </xdr:from>
    <xdr:to>
      <xdr:col>12</xdr:col>
      <xdr:colOff>511175</xdr:colOff>
      <xdr:row>58</xdr:row>
      <xdr:rowOff>147201</xdr:rowOff>
    </xdr:to>
    <xdr:cxnSp macro="">
      <xdr:nvCxnSpPr>
        <xdr:cNvPr id="365" name="直線コネクタ 364"/>
        <xdr:cNvCxnSpPr/>
      </xdr:nvCxnSpPr>
      <xdr:spPr>
        <a:xfrm>
          <a:off x="7861300" y="10059233"/>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103472</xdr:rowOff>
    </xdr:from>
    <xdr:to>
      <xdr:col>12</xdr:col>
      <xdr:colOff>561975</xdr:colOff>
      <xdr:row>59</xdr:row>
      <xdr:rowOff>33622</xdr:rowOff>
    </xdr:to>
    <xdr:sp macro="" textlink="">
      <xdr:nvSpPr>
        <xdr:cNvPr id="366" name="フローチャート : 判断 365"/>
        <xdr:cNvSpPr/>
      </xdr:nvSpPr>
      <xdr:spPr>
        <a:xfrm>
          <a:off x="8699500" y="1004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24749</xdr:rowOff>
    </xdr:from>
    <xdr:ext cx="599010" cy="259045"/>
    <xdr:sp macro="" textlink="">
      <xdr:nvSpPr>
        <xdr:cNvPr id="367" name="テキスト ボックス 366"/>
        <xdr:cNvSpPr txBox="1"/>
      </xdr:nvSpPr>
      <xdr:spPr>
        <a:xfrm>
          <a:off x="8450794" y="1014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115133</xdr:rowOff>
    </xdr:from>
    <xdr:to>
      <xdr:col>11</xdr:col>
      <xdr:colOff>307975</xdr:colOff>
      <xdr:row>59</xdr:row>
      <xdr:rowOff>17852</xdr:rowOff>
    </xdr:to>
    <xdr:cxnSp macro="">
      <xdr:nvCxnSpPr>
        <xdr:cNvPr id="368" name="直線コネクタ 367"/>
        <xdr:cNvCxnSpPr/>
      </xdr:nvCxnSpPr>
      <xdr:spPr>
        <a:xfrm flipV="1">
          <a:off x="6972300" y="10059233"/>
          <a:ext cx="889000" cy="7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120511</xdr:rowOff>
    </xdr:from>
    <xdr:to>
      <xdr:col>11</xdr:col>
      <xdr:colOff>358775</xdr:colOff>
      <xdr:row>59</xdr:row>
      <xdr:rowOff>50661</xdr:rowOff>
    </xdr:to>
    <xdr:sp macro="" textlink="">
      <xdr:nvSpPr>
        <xdr:cNvPr id="369" name="フローチャート : 判断 368"/>
        <xdr:cNvSpPr/>
      </xdr:nvSpPr>
      <xdr:spPr>
        <a:xfrm>
          <a:off x="7810500" y="100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41788</xdr:rowOff>
    </xdr:from>
    <xdr:ext cx="534377" cy="259045"/>
    <xdr:sp macro="" textlink="">
      <xdr:nvSpPr>
        <xdr:cNvPr id="370" name="テキスト ボックス 369"/>
        <xdr:cNvSpPr txBox="1"/>
      </xdr:nvSpPr>
      <xdr:spPr>
        <a:xfrm>
          <a:off x="7594111" y="101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137114</xdr:rowOff>
    </xdr:from>
    <xdr:to>
      <xdr:col>10</xdr:col>
      <xdr:colOff>155575</xdr:colOff>
      <xdr:row>59</xdr:row>
      <xdr:rowOff>67264</xdr:rowOff>
    </xdr:to>
    <xdr:sp macro="" textlink="">
      <xdr:nvSpPr>
        <xdr:cNvPr id="371" name="フローチャート : 判断 370"/>
        <xdr:cNvSpPr/>
      </xdr:nvSpPr>
      <xdr:spPr>
        <a:xfrm>
          <a:off x="6921500" y="1008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83791</xdr:rowOff>
    </xdr:from>
    <xdr:ext cx="534377" cy="259045"/>
    <xdr:sp macro="" textlink="">
      <xdr:nvSpPr>
        <xdr:cNvPr id="372" name="テキスト ボックス 371"/>
        <xdr:cNvSpPr txBox="1"/>
      </xdr:nvSpPr>
      <xdr:spPr>
        <a:xfrm>
          <a:off x="6705111" y="985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157600</xdr:rowOff>
    </xdr:from>
    <xdr:to>
      <xdr:col>15</xdr:col>
      <xdr:colOff>231775</xdr:colOff>
      <xdr:row>59</xdr:row>
      <xdr:rowOff>87750</xdr:rowOff>
    </xdr:to>
    <xdr:sp macro="" textlink="">
      <xdr:nvSpPr>
        <xdr:cNvPr id="378" name="円/楕円 377"/>
        <xdr:cNvSpPr/>
      </xdr:nvSpPr>
      <xdr:spPr>
        <a:xfrm>
          <a:off x="10426700" y="101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112106</xdr:rowOff>
    </xdr:from>
    <xdr:ext cx="534377" cy="259045"/>
    <xdr:sp macro="" textlink="">
      <xdr:nvSpPr>
        <xdr:cNvPr id="379" name="普通建設事業費該当値テキスト"/>
        <xdr:cNvSpPr txBox="1"/>
      </xdr:nvSpPr>
      <xdr:spPr>
        <a:xfrm>
          <a:off x="10528300" y="100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156256</xdr:rowOff>
    </xdr:from>
    <xdr:to>
      <xdr:col>14</xdr:col>
      <xdr:colOff>79375</xdr:colOff>
      <xdr:row>59</xdr:row>
      <xdr:rowOff>86406</xdr:rowOff>
    </xdr:to>
    <xdr:sp macro="" textlink="">
      <xdr:nvSpPr>
        <xdr:cNvPr id="380" name="円/楕円 379"/>
        <xdr:cNvSpPr/>
      </xdr:nvSpPr>
      <xdr:spPr>
        <a:xfrm>
          <a:off x="9588500" y="1010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77533</xdr:rowOff>
    </xdr:from>
    <xdr:ext cx="534377" cy="259045"/>
    <xdr:sp macro="" textlink="">
      <xdr:nvSpPr>
        <xdr:cNvPr id="381" name="テキスト ボックス 380"/>
        <xdr:cNvSpPr txBox="1"/>
      </xdr:nvSpPr>
      <xdr:spPr>
        <a:xfrm>
          <a:off x="9372111" y="1019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96401</xdr:rowOff>
    </xdr:from>
    <xdr:to>
      <xdr:col>12</xdr:col>
      <xdr:colOff>561975</xdr:colOff>
      <xdr:row>59</xdr:row>
      <xdr:rowOff>26551</xdr:rowOff>
    </xdr:to>
    <xdr:sp macro="" textlink="">
      <xdr:nvSpPr>
        <xdr:cNvPr id="382" name="円/楕円 381"/>
        <xdr:cNvSpPr/>
      </xdr:nvSpPr>
      <xdr:spPr>
        <a:xfrm>
          <a:off x="8699500" y="100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43078</xdr:rowOff>
    </xdr:from>
    <xdr:ext cx="599010" cy="259045"/>
    <xdr:sp macro="" textlink="">
      <xdr:nvSpPr>
        <xdr:cNvPr id="383" name="テキスト ボックス 382"/>
        <xdr:cNvSpPr txBox="1"/>
      </xdr:nvSpPr>
      <xdr:spPr>
        <a:xfrm>
          <a:off x="8450794" y="981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64333</xdr:rowOff>
    </xdr:from>
    <xdr:to>
      <xdr:col>11</xdr:col>
      <xdr:colOff>358775</xdr:colOff>
      <xdr:row>58</xdr:row>
      <xdr:rowOff>165933</xdr:rowOff>
    </xdr:to>
    <xdr:sp macro="" textlink="">
      <xdr:nvSpPr>
        <xdr:cNvPr id="384" name="円/楕円 383"/>
        <xdr:cNvSpPr/>
      </xdr:nvSpPr>
      <xdr:spPr>
        <a:xfrm>
          <a:off x="7810500" y="100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11010</xdr:rowOff>
    </xdr:from>
    <xdr:ext cx="599010" cy="259045"/>
    <xdr:sp macro="" textlink="">
      <xdr:nvSpPr>
        <xdr:cNvPr id="385" name="テキスト ボックス 384"/>
        <xdr:cNvSpPr txBox="1"/>
      </xdr:nvSpPr>
      <xdr:spPr>
        <a:xfrm>
          <a:off x="7561794" y="978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138502</xdr:rowOff>
    </xdr:from>
    <xdr:to>
      <xdr:col>10</xdr:col>
      <xdr:colOff>155575</xdr:colOff>
      <xdr:row>59</xdr:row>
      <xdr:rowOff>68652</xdr:rowOff>
    </xdr:to>
    <xdr:sp macro="" textlink="">
      <xdr:nvSpPr>
        <xdr:cNvPr id="386" name="円/楕円 385"/>
        <xdr:cNvSpPr/>
      </xdr:nvSpPr>
      <xdr:spPr>
        <a:xfrm>
          <a:off x="6921500" y="100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59779</xdr:rowOff>
    </xdr:from>
    <xdr:ext cx="534377" cy="259045"/>
    <xdr:sp macro="" textlink="">
      <xdr:nvSpPr>
        <xdr:cNvPr id="387" name="テキスト ボックス 386"/>
        <xdr:cNvSpPr txBox="1"/>
      </xdr:nvSpPr>
      <xdr:spPr>
        <a:xfrm>
          <a:off x="6705111" y="101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5578</xdr:rowOff>
    </xdr:from>
    <xdr:to>
      <xdr:col>15</xdr:col>
      <xdr:colOff>180975</xdr:colOff>
      <xdr:row>79</xdr:row>
      <xdr:rowOff>16830</xdr:rowOff>
    </xdr:to>
    <xdr:cxnSp macro="">
      <xdr:nvCxnSpPr>
        <xdr:cNvPr id="416" name="直線コネクタ 415"/>
        <xdr:cNvCxnSpPr/>
      </xdr:nvCxnSpPr>
      <xdr:spPr>
        <a:xfrm>
          <a:off x="9639300" y="13550128"/>
          <a:ext cx="8382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7" name="普通建設事業費 （ うち新規整備　）平均値テキスト"/>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111854</xdr:rowOff>
    </xdr:from>
    <xdr:to>
      <xdr:col>14</xdr:col>
      <xdr:colOff>28575</xdr:colOff>
      <xdr:row>79</xdr:row>
      <xdr:rowOff>5578</xdr:rowOff>
    </xdr:to>
    <xdr:cxnSp macro="">
      <xdr:nvCxnSpPr>
        <xdr:cNvPr id="419" name="直線コネクタ 418"/>
        <xdr:cNvCxnSpPr/>
      </xdr:nvCxnSpPr>
      <xdr:spPr>
        <a:xfrm>
          <a:off x="8750300" y="13484954"/>
          <a:ext cx="889000" cy="6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113764</xdr:rowOff>
    </xdr:from>
    <xdr:to>
      <xdr:col>14</xdr:col>
      <xdr:colOff>79375</xdr:colOff>
      <xdr:row>79</xdr:row>
      <xdr:rowOff>43914</xdr:rowOff>
    </xdr:to>
    <xdr:sp macro="" textlink="">
      <xdr:nvSpPr>
        <xdr:cNvPr id="420" name="フローチャート : 判断 419"/>
        <xdr:cNvSpPr/>
      </xdr:nvSpPr>
      <xdr:spPr>
        <a:xfrm>
          <a:off x="95885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60441</xdr:rowOff>
    </xdr:from>
    <xdr:ext cx="534377" cy="259045"/>
    <xdr:sp macro="" textlink="">
      <xdr:nvSpPr>
        <xdr:cNvPr id="421" name="テキスト ボックス 420"/>
        <xdr:cNvSpPr txBox="1"/>
      </xdr:nvSpPr>
      <xdr:spPr>
        <a:xfrm>
          <a:off x="9372111" y="1326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98870</xdr:rowOff>
    </xdr:from>
    <xdr:to>
      <xdr:col>12</xdr:col>
      <xdr:colOff>561975</xdr:colOff>
      <xdr:row>79</xdr:row>
      <xdr:rowOff>29020</xdr:rowOff>
    </xdr:to>
    <xdr:sp macro="" textlink="">
      <xdr:nvSpPr>
        <xdr:cNvPr id="422" name="フローチャート : 判断 421"/>
        <xdr:cNvSpPr/>
      </xdr:nvSpPr>
      <xdr:spPr>
        <a:xfrm>
          <a:off x="8699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20147</xdr:rowOff>
    </xdr:from>
    <xdr:ext cx="534377" cy="259045"/>
    <xdr:sp macro="" textlink="">
      <xdr:nvSpPr>
        <xdr:cNvPr id="423" name="テキスト ボックス 422"/>
        <xdr:cNvSpPr txBox="1"/>
      </xdr:nvSpPr>
      <xdr:spPr>
        <a:xfrm>
          <a:off x="8483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137480</xdr:rowOff>
    </xdr:from>
    <xdr:to>
      <xdr:col>15</xdr:col>
      <xdr:colOff>231775</xdr:colOff>
      <xdr:row>79</xdr:row>
      <xdr:rowOff>67630</xdr:rowOff>
    </xdr:to>
    <xdr:sp macro="" textlink="">
      <xdr:nvSpPr>
        <xdr:cNvPr id="429" name="円/楕円 428"/>
        <xdr:cNvSpPr/>
      </xdr:nvSpPr>
      <xdr:spPr>
        <a:xfrm>
          <a:off x="10426700" y="135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106240</xdr:rowOff>
    </xdr:from>
    <xdr:ext cx="534377" cy="259045"/>
    <xdr:sp macro="" textlink="">
      <xdr:nvSpPr>
        <xdr:cNvPr id="430" name="普通建設事業費 （ うち新規整備　）該当値テキスト"/>
        <xdr:cNvSpPr txBox="1"/>
      </xdr:nvSpPr>
      <xdr:spPr>
        <a:xfrm>
          <a:off x="10528300" y="134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126228</xdr:rowOff>
    </xdr:from>
    <xdr:to>
      <xdr:col>14</xdr:col>
      <xdr:colOff>79375</xdr:colOff>
      <xdr:row>79</xdr:row>
      <xdr:rowOff>56378</xdr:rowOff>
    </xdr:to>
    <xdr:sp macro="" textlink="">
      <xdr:nvSpPr>
        <xdr:cNvPr id="431" name="円/楕円 430"/>
        <xdr:cNvSpPr/>
      </xdr:nvSpPr>
      <xdr:spPr>
        <a:xfrm>
          <a:off x="9588500" y="134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47505</xdr:rowOff>
    </xdr:from>
    <xdr:ext cx="534377" cy="259045"/>
    <xdr:sp macro="" textlink="">
      <xdr:nvSpPr>
        <xdr:cNvPr id="432" name="テキスト ボックス 431"/>
        <xdr:cNvSpPr txBox="1"/>
      </xdr:nvSpPr>
      <xdr:spPr>
        <a:xfrm>
          <a:off x="9372111" y="1359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61054</xdr:rowOff>
    </xdr:from>
    <xdr:to>
      <xdr:col>12</xdr:col>
      <xdr:colOff>561975</xdr:colOff>
      <xdr:row>78</xdr:row>
      <xdr:rowOff>162654</xdr:rowOff>
    </xdr:to>
    <xdr:sp macro="" textlink="">
      <xdr:nvSpPr>
        <xdr:cNvPr id="433" name="円/楕円 432"/>
        <xdr:cNvSpPr/>
      </xdr:nvSpPr>
      <xdr:spPr>
        <a:xfrm>
          <a:off x="8699500" y="1343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7731</xdr:rowOff>
    </xdr:from>
    <xdr:ext cx="534377" cy="259045"/>
    <xdr:sp macro="" textlink="">
      <xdr:nvSpPr>
        <xdr:cNvPr id="434" name="テキスト ボックス 433"/>
        <xdr:cNvSpPr txBox="1"/>
      </xdr:nvSpPr>
      <xdr:spPr>
        <a:xfrm>
          <a:off x="8483111" y="1320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5969</xdr:rowOff>
    </xdr:from>
    <xdr:to>
      <xdr:col>15</xdr:col>
      <xdr:colOff>180975</xdr:colOff>
      <xdr:row>98</xdr:row>
      <xdr:rowOff>73177</xdr:rowOff>
    </xdr:to>
    <xdr:cxnSp macro="">
      <xdr:nvCxnSpPr>
        <xdr:cNvPr id="465" name="直線コネクタ 464"/>
        <xdr:cNvCxnSpPr/>
      </xdr:nvCxnSpPr>
      <xdr:spPr>
        <a:xfrm flipV="1">
          <a:off x="9639300" y="16636619"/>
          <a:ext cx="8382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34903</xdr:rowOff>
    </xdr:from>
    <xdr:ext cx="534377" cy="259045"/>
    <xdr:sp macro="" textlink="">
      <xdr:nvSpPr>
        <xdr:cNvPr id="466" name="普通建設事業費 （ うち更新整備　）平均値テキスト"/>
        <xdr:cNvSpPr txBox="1"/>
      </xdr:nvSpPr>
      <xdr:spPr>
        <a:xfrm>
          <a:off x="10528300" y="1632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28666</xdr:rowOff>
    </xdr:from>
    <xdr:to>
      <xdr:col>14</xdr:col>
      <xdr:colOff>28575</xdr:colOff>
      <xdr:row>98</xdr:row>
      <xdr:rowOff>73177</xdr:rowOff>
    </xdr:to>
    <xdr:cxnSp macro="">
      <xdr:nvCxnSpPr>
        <xdr:cNvPr id="468" name="直線コネクタ 467"/>
        <xdr:cNvCxnSpPr/>
      </xdr:nvCxnSpPr>
      <xdr:spPr>
        <a:xfrm>
          <a:off x="8750300" y="16830766"/>
          <a:ext cx="8890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46822</xdr:rowOff>
    </xdr:from>
    <xdr:to>
      <xdr:col>14</xdr:col>
      <xdr:colOff>79375</xdr:colOff>
      <xdr:row>96</xdr:row>
      <xdr:rowOff>148422</xdr:rowOff>
    </xdr:to>
    <xdr:sp macro="" textlink="">
      <xdr:nvSpPr>
        <xdr:cNvPr id="469" name="フローチャート : 判断 468"/>
        <xdr:cNvSpPr/>
      </xdr:nvSpPr>
      <xdr:spPr>
        <a:xfrm>
          <a:off x="9588500" y="1650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164949</xdr:rowOff>
    </xdr:from>
    <xdr:ext cx="534377" cy="259045"/>
    <xdr:sp macro="" textlink="">
      <xdr:nvSpPr>
        <xdr:cNvPr id="470" name="テキスト ボックス 469"/>
        <xdr:cNvSpPr txBox="1"/>
      </xdr:nvSpPr>
      <xdr:spPr>
        <a:xfrm>
          <a:off x="9372111" y="162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142931</xdr:rowOff>
    </xdr:from>
    <xdr:to>
      <xdr:col>12</xdr:col>
      <xdr:colOff>561975</xdr:colOff>
      <xdr:row>96</xdr:row>
      <xdr:rowOff>73081</xdr:rowOff>
    </xdr:to>
    <xdr:sp macro="" textlink="">
      <xdr:nvSpPr>
        <xdr:cNvPr id="471" name="フローチャート : 判断 470"/>
        <xdr:cNvSpPr/>
      </xdr:nvSpPr>
      <xdr:spPr>
        <a:xfrm>
          <a:off x="8699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89608</xdr:rowOff>
    </xdr:from>
    <xdr:ext cx="534377" cy="259045"/>
    <xdr:sp macro="" textlink="">
      <xdr:nvSpPr>
        <xdr:cNvPr id="472" name="テキスト ボックス 471"/>
        <xdr:cNvSpPr txBox="1"/>
      </xdr:nvSpPr>
      <xdr:spPr>
        <a:xfrm>
          <a:off x="8483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126619</xdr:rowOff>
    </xdr:from>
    <xdr:to>
      <xdr:col>15</xdr:col>
      <xdr:colOff>231775</xdr:colOff>
      <xdr:row>97</xdr:row>
      <xdr:rowOff>56769</xdr:rowOff>
    </xdr:to>
    <xdr:sp macro="" textlink="">
      <xdr:nvSpPr>
        <xdr:cNvPr id="478" name="円/楕円 477"/>
        <xdr:cNvSpPr/>
      </xdr:nvSpPr>
      <xdr:spPr>
        <a:xfrm>
          <a:off x="10426700" y="165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105046</xdr:rowOff>
    </xdr:from>
    <xdr:ext cx="534377" cy="259045"/>
    <xdr:sp macro="" textlink="">
      <xdr:nvSpPr>
        <xdr:cNvPr id="479" name="普通建設事業費 （ うち更新整備　）該当値テキスト"/>
        <xdr:cNvSpPr txBox="1"/>
      </xdr:nvSpPr>
      <xdr:spPr>
        <a:xfrm>
          <a:off x="10528300" y="165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26,690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22377</xdr:rowOff>
    </xdr:from>
    <xdr:to>
      <xdr:col>14</xdr:col>
      <xdr:colOff>79375</xdr:colOff>
      <xdr:row>98</xdr:row>
      <xdr:rowOff>123977</xdr:rowOff>
    </xdr:to>
    <xdr:sp macro="" textlink="">
      <xdr:nvSpPr>
        <xdr:cNvPr id="480" name="円/楕円 479"/>
        <xdr:cNvSpPr/>
      </xdr:nvSpPr>
      <xdr:spPr>
        <a:xfrm>
          <a:off x="9588500" y="168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115104</xdr:rowOff>
    </xdr:from>
    <xdr:ext cx="534377" cy="259045"/>
    <xdr:sp macro="" textlink="">
      <xdr:nvSpPr>
        <xdr:cNvPr id="481" name="テキスト ボックス 480"/>
        <xdr:cNvSpPr txBox="1"/>
      </xdr:nvSpPr>
      <xdr:spPr>
        <a:xfrm>
          <a:off x="9372111" y="169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149316</xdr:rowOff>
    </xdr:from>
    <xdr:to>
      <xdr:col>12</xdr:col>
      <xdr:colOff>561975</xdr:colOff>
      <xdr:row>98</xdr:row>
      <xdr:rowOff>79466</xdr:rowOff>
    </xdr:to>
    <xdr:sp macro="" textlink="">
      <xdr:nvSpPr>
        <xdr:cNvPr id="482" name="円/楕円 481"/>
        <xdr:cNvSpPr/>
      </xdr:nvSpPr>
      <xdr:spPr>
        <a:xfrm>
          <a:off x="8699500" y="167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70593</xdr:rowOff>
    </xdr:from>
    <xdr:ext cx="534377" cy="259045"/>
    <xdr:sp macro="" textlink="">
      <xdr:nvSpPr>
        <xdr:cNvPr id="483" name="テキスト ボックス 482"/>
        <xdr:cNvSpPr txBox="1"/>
      </xdr:nvSpPr>
      <xdr:spPr>
        <a:xfrm>
          <a:off x="8483111" y="168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136065</xdr:rowOff>
    </xdr:from>
    <xdr:to>
      <xdr:col>23</xdr:col>
      <xdr:colOff>517525</xdr:colOff>
      <xdr:row>38</xdr:row>
      <xdr:rowOff>136973</xdr:rowOff>
    </xdr:to>
    <xdr:cxnSp macro="">
      <xdr:nvCxnSpPr>
        <xdr:cNvPr id="510" name="直線コネクタ 509"/>
        <xdr:cNvCxnSpPr/>
      </xdr:nvCxnSpPr>
      <xdr:spPr>
        <a:xfrm>
          <a:off x="15481300" y="6651165"/>
          <a:ext cx="8382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1"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136065</xdr:rowOff>
    </xdr:from>
    <xdr:to>
      <xdr:col>22</xdr:col>
      <xdr:colOff>365125</xdr:colOff>
      <xdr:row>38</xdr:row>
      <xdr:rowOff>136984</xdr:rowOff>
    </xdr:to>
    <xdr:cxnSp macro="">
      <xdr:nvCxnSpPr>
        <xdr:cNvPr id="513" name="直線コネクタ 512"/>
        <xdr:cNvCxnSpPr/>
      </xdr:nvCxnSpPr>
      <xdr:spPr>
        <a:xfrm flipV="1">
          <a:off x="14592300" y="6651165"/>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77546</xdr:rowOff>
    </xdr:from>
    <xdr:to>
      <xdr:col>22</xdr:col>
      <xdr:colOff>415925</xdr:colOff>
      <xdr:row>39</xdr:row>
      <xdr:rowOff>7696</xdr:rowOff>
    </xdr:to>
    <xdr:sp macro="" textlink="">
      <xdr:nvSpPr>
        <xdr:cNvPr id="514" name="フローチャート : 判断 513"/>
        <xdr:cNvSpPr/>
      </xdr:nvSpPr>
      <xdr:spPr>
        <a:xfrm>
          <a:off x="15430500" y="65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24222</xdr:rowOff>
    </xdr:from>
    <xdr:ext cx="469744" cy="259045"/>
    <xdr:sp macro="" textlink="">
      <xdr:nvSpPr>
        <xdr:cNvPr id="515" name="テキスト ボックス 514"/>
        <xdr:cNvSpPr txBox="1"/>
      </xdr:nvSpPr>
      <xdr:spPr>
        <a:xfrm>
          <a:off x="15246427" y="636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135810</xdr:rowOff>
    </xdr:from>
    <xdr:to>
      <xdr:col>21</xdr:col>
      <xdr:colOff>161925</xdr:colOff>
      <xdr:row>38</xdr:row>
      <xdr:rowOff>136984</xdr:rowOff>
    </xdr:to>
    <xdr:cxnSp macro="">
      <xdr:nvCxnSpPr>
        <xdr:cNvPr id="516" name="直線コネクタ 515"/>
        <xdr:cNvCxnSpPr/>
      </xdr:nvCxnSpPr>
      <xdr:spPr>
        <a:xfrm>
          <a:off x="13703300" y="6650910"/>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70358</xdr:rowOff>
    </xdr:from>
    <xdr:to>
      <xdr:col>21</xdr:col>
      <xdr:colOff>212725</xdr:colOff>
      <xdr:row>39</xdr:row>
      <xdr:rowOff>508</xdr:rowOff>
    </xdr:to>
    <xdr:sp macro="" textlink="">
      <xdr:nvSpPr>
        <xdr:cNvPr id="517" name="フローチャート : 判断 516"/>
        <xdr:cNvSpPr/>
      </xdr:nvSpPr>
      <xdr:spPr>
        <a:xfrm>
          <a:off x="14541500" y="658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17035</xdr:rowOff>
    </xdr:from>
    <xdr:ext cx="469744" cy="259045"/>
    <xdr:sp macro="" textlink="">
      <xdr:nvSpPr>
        <xdr:cNvPr id="518" name="テキスト ボックス 517"/>
        <xdr:cNvSpPr txBox="1"/>
      </xdr:nvSpPr>
      <xdr:spPr>
        <a:xfrm>
          <a:off x="14357427"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131292</xdr:rowOff>
    </xdr:from>
    <xdr:to>
      <xdr:col>19</xdr:col>
      <xdr:colOff>644525</xdr:colOff>
      <xdr:row>38</xdr:row>
      <xdr:rowOff>135810</xdr:rowOff>
    </xdr:to>
    <xdr:cxnSp macro="">
      <xdr:nvCxnSpPr>
        <xdr:cNvPr id="519" name="直線コネクタ 518"/>
        <xdr:cNvCxnSpPr/>
      </xdr:nvCxnSpPr>
      <xdr:spPr>
        <a:xfrm>
          <a:off x="12814300" y="6646392"/>
          <a:ext cx="8890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70820</xdr:rowOff>
    </xdr:from>
    <xdr:to>
      <xdr:col>20</xdr:col>
      <xdr:colOff>9525</xdr:colOff>
      <xdr:row>39</xdr:row>
      <xdr:rowOff>970</xdr:rowOff>
    </xdr:to>
    <xdr:sp macro="" textlink="">
      <xdr:nvSpPr>
        <xdr:cNvPr id="520" name="フローチャート : 判断 519"/>
        <xdr:cNvSpPr/>
      </xdr:nvSpPr>
      <xdr:spPr>
        <a:xfrm>
          <a:off x="13652500" y="658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17497</xdr:rowOff>
    </xdr:from>
    <xdr:ext cx="469744" cy="259045"/>
    <xdr:sp macro="" textlink="">
      <xdr:nvSpPr>
        <xdr:cNvPr id="521" name="テキスト ボックス 520"/>
        <xdr:cNvSpPr txBox="1"/>
      </xdr:nvSpPr>
      <xdr:spPr>
        <a:xfrm>
          <a:off x="13468427" y="636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63285</xdr:rowOff>
    </xdr:from>
    <xdr:to>
      <xdr:col>18</xdr:col>
      <xdr:colOff>492125</xdr:colOff>
      <xdr:row>38</xdr:row>
      <xdr:rowOff>164885</xdr:rowOff>
    </xdr:to>
    <xdr:sp macro="" textlink="">
      <xdr:nvSpPr>
        <xdr:cNvPr id="522" name="フローチャート : 判断 521"/>
        <xdr:cNvSpPr/>
      </xdr:nvSpPr>
      <xdr:spPr>
        <a:xfrm>
          <a:off x="12763500" y="65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9962</xdr:rowOff>
    </xdr:from>
    <xdr:ext cx="534377" cy="259045"/>
    <xdr:sp macro="" textlink="">
      <xdr:nvSpPr>
        <xdr:cNvPr id="523" name="テキスト ボックス 522"/>
        <xdr:cNvSpPr txBox="1"/>
      </xdr:nvSpPr>
      <xdr:spPr>
        <a:xfrm>
          <a:off x="12547111" y="635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86173</xdr:rowOff>
    </xdr:from>
    <xdr:to>
      <xdr:col>23</xdr:col>
      <xdr:colOff>568325</xdr:colOff>
      <xdr:row>39</xdr:row>
      <xdr:rowOff>16323</xdr:rowOff>
    </xdr:to>
    <xdr:sp macro="" textlink="">
      <xdr:nvSpPr>
        <xdr:cNvPr id="529" name="円/楕円 528"/>
        <xdr:cNvSpPr/>
      </xdr:nvSpPr>
      <xdr:spPr>
        <a:xfrm>
          <a:off x="16268700" y="66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469744" cy="259045"/>
    <xdr:sp macro="" textlink="">
      <xdr:nvSpPr>
        <xdr:cNvPr id="530" name="災害復旧事業費該当値テキスト"/>
        <xdr:cNvSpPr txBox="1"/>
      </xdr:nvSpPr>
      <xdr:spPr>
        <a:xfrm>
          <a:off x="16370300" y="657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85265</xdr:rowOff>
    </xdr:from>
    <xdr:to>
      <xdr:col>22</xdr:col>
      <xdr:colOff>415925</xdr:colOff>
      <xdr:row>39</xdr:row>
      <xdr:rowOff>15415</xdr:rowOff>
    </xdr:to>
    <xdr:sp macro="" textlink="">
      <xdr:nvSpPr>
        <xdr:cNvPr id="531" name="円/楕円 530"/>
        <xdr:cNvSpPr/>
      </xdr:nvSpPr>
      <xdr:spPr>
        <a:xfrm>
          <a:off x="15430500" y="660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6542</xdr:rowOff>
    </xdr:from>
    <xdr:ext cx="469744" cy="259045"/>
    <xdr:sp macro="" textlink="">
      <xdr:nvSpPr>
        <xdr:cNvPr id="532" name="テキスト ボックス 531"/>
        <xdr:cNvSpPr txBox="1"/>
      </xdr:nvSpPr>
      <xdr:spPr>
        <a:xfrm>
          <a:off x="15246427" y="669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86184</xdr:rowOff>
    </xdr:from>
    <xdr:to>
      <xdr:col>21</xdr:col>
      <xdr:colOff>212725</xdr:colOff>
      <xdr:row>39</xdr:row>
      <xdr:rowOff>16334</xdr:rowOff>
    </xdr:to>
    <xdr:sp macro="" textlink="">
      <xdr:nvSpPr>
        <xdr:cNvPr id="533" name="円/楕円 532"/>
        <xdr:cNvSpPr/>
      </xdr:nvSpPr>
      <xdr:spPr>
        <a:xfrm>
          <a:off x="14541500" y="66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7461</xdr:rowOff>
    </xdr:from>
    <xdr:ext cx="469744" cy="259045"/>
    <xdr:sp macro="" textlink="">
      <xdr:nvSpPr>
        <xdr:cNvPr id="534" name="テキスト ボックス 533"/>
        <xdr:cNvSpPr txBox="1"/>
      </xdr:nvSpPr>
      <xdr:spPr>
        <a:xfrm>
          <a:off x="14357427" y="66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85010</xdr:rowOff>
    </xdr:from>
    <xdr:to>
      <xdr:col>20</xdr:col>
      <xdr:colOff>9525</xdr:colOff>
      <xdr:row>39</xdr:row>
      <xdr:rowOff>15160</xdr:rowOff>
    </xdr:to>
    <xdr:sp macro="" textlink="">
      <xdr:nvSpPr>
        <xdr:cNvPr id="535" name="円/楕円 534"/>
        <xdr:cNvSpPr/>
      </xdr:nvSpPr>
      <xdr:spPr>
        <a:xfrm>
          <a:off x="13652500" y="660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6287</xdr:rowOff>
    </xdr:from>
    <xdr:ext cx="469744" cy="259045"/>
    <xdr:sp macro="" textlink="">
      <xdr:nvSpPr>
        <xdr:cNvPr id="536" name="テキスト ボックス 535"/>
        <xdr:cNvSpPr txBox="1"/>
      </xdr:nvSpPr>
      <xdr:spPr>
        <a:xfrm>
          <a:off x="13468427" y="669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80492</xdr:rowOff>
    </xdr:from>
    <xdr:to>
      <xdr:col>18</xdr:col>
      <xdr:colOff>492125</xdr:colOff>
      <xdr:row>39</xdr:row>
      <xdr:rowOff>10642</xdr:rowOff>
    </xdr:to>
    <xdr:sp macro="" textlink="">
      <xdr:nvSpPr>
        <xdr:cNvPr id="537" name="円/楕円 536"/>
        <xdr:cNvSpPr/>
      </xdr:nvSpPr>
      <xdr:spPr>
        <a:xfrm>
          <a:off x="12763500" y="65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1769</xdr:rowOff>
    </xdr:from>
    <xdr:ext cx="469744" cy="259045"/>
    <xdr:sp macro="" textlink="">
      <xdr:nvSpPr>
        <xdr:cNvPr id="538" name="テキスト ボックス 537"/>
        <xdr:cNvSpPr txBox="1"/>
      </xdr:nvSpPr>
      <xdr:spPr>
        <a:xfrm>
          <a:off x="12579427" y="668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1" name="フローチャート :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73" name="フローチャート :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74" name="テキスト ボックス 57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76" name="フローチャート : 判断 575"/>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7" name="テキスト ボックス 576"/>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9" name="フローチャート : 判断 578"/>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80" name="テキスト ボックス 579"/>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81" name="フローチャート : 判断 580"/>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82" name="テキスト ボックス 581"/>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8" name="円/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90" name="円/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91" name="テキスト ボックス 590"/>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92" name="円/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93" name="テキスト ボックス 592"/>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94" name="円/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95" name="テキスト ボックス 594"/>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96" name="円/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7" name="テキスト ボックス 596"/>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21" name="直線コネクタ 62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2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23" name="直線コネクタ 62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2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25" name="直線コネクタ 62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108559</xdr:rowOff>
    </xdr:from>
    <xdr:to>
      <xdr:col>23</xdr:col>
      <xdr:colOff>517525</xdr:colOff>
      <xdr:row>70</xdr:row>
      <xdr:rowOff>152806</xdr:rowOff>
    </xdr:to>
    <xdr:cxnSp macro="">
      <xdr:nvCxnSpPr>
        <xdr:cNvPr id="626" name="直線コネクタ 625"/>
        <xdr:cNvCxnSpPr/>
      </xdr:nvCxnSpPr>
      <xdr:spPr>
        <a:xfrm>
          <a:off x="15481300" y="12110059"/>
          <a:ext cx="838200" cy="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168432</xdr:rowOff>
    </xdr:from>
    <xdr:ext cx="534377" cy="259045"/>
    <xdr:sp macro="" textlink="">
      <xdr:nvSpPr>
        <xdr:cNvPr id="627" name="公債費平均値テキスト"/>
        <xdr:cNvSpPr txBox="1"/>
      </xdr:nvSpPr>
      <xdr:spPr>
        <a:xfrm>
          <a:off x="16370300" y="12684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28" name="フローチャート : 判断 62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69</xdr:row>
      <xdr:rowOff>163437</xdr:rowOff>
    </xdr:from>
    <xdr:to>
      <xdr:col>22</xdr:col>
      <xdr:colOff>365125</xdr:colOff>
      <xdr:row>70</xdr:row>
      <xdr:rowOff>108559</xdr:rowOff>
    </xdr:to>
    <xdr:cxnSp macro="">
      <xdr:nvCxnSpPr>
        <xdr:cNvPr id="629" name="直線コネクタ 628"/>
        <xdr:cNvCxnSpPr/>
      </xdr:nvCxnSpPr>
      <xdr:spPr>
        <a:xfrm>
          <a:off x="14592300" y="11993487"/>
          <a:ext cx="889000" cy="1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125247</xdr:rowOff>
    </xdr:from>
    <xdr:to>
      <xdr:col>22</xdr:col>
      <xdr:colOff>415925</xdr:colOff>
      <xdr:row>74</xdr:row>
      <xdr:rowOff>55397</xdr:rowOff>
    </xdr:to>
    <xdr:sp macro="" textlink="">
      <xdr:nvSpPr>
        <xdr:cNvPr id="630" name="フローチャート : 判断 629"/>
        <xdr:cNvSpPr/>
      </xdr:nvSpPr>
      <xdr:spPr>
        <a:xfrm>
          <a:off x="15430500" y="1264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46524</xdr:rowOff>
    </xdr:from>
    <xdr:ext cx="534377" cy="259045"/>
    <xdr:sp macro="" textlink="">
      <xdr:nvSpPr>
        <xdr:cNvPr id="631" name="テキスト ボックス 630"/>
        <xdr:cNvSpPr txBox="1"/>
      </xdr:nvSpPr>
      <xdr:spPr>
        <a:xfrm>
          <a:off x="15214111" y="127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69</xdr:row>
      <xdr:rowOff>163437</xdr:rowOff>
    </xdr:from>
    <xdr:to>
      <xdr:col>21</xdr:col>
      <xdr:colOff>161925</xdr:colOff>
      <xdr:row>70</xdr:row>
      <xdr:rowOff>8090</xdr:rowOff>
    </xdr:to>
    <xdr:cxnSp macro="">
      <xdr:nvCxnSpPr>
        <xdr:cNvPr id="632" name="直線コネクタ 631"/>
        <xdr:cNvCxnSpPr/>
      </xdr:nvCxnSpPr>
      <xdr:spPr>
        <a:xfrm flipV="1">
          <a:off x="13703300" y="11993487"/>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161519</xdr:rowOff>
    </xdr:from>
    <xdr:to>
      <xdr:col>21</xdr:col>
      <xdr:colOff>212725</xdr:colOff>
      <xdr:row>74</xdr:row>
      <xdr:rowOff>91669</xdr:rowOff>
    </xdr:to>
    <xdr:sp macro="" textlink="">
      <xdr:nvSpPr>
        <xdr:cNvPr id="633" name="フローチャート : 判断 632"/>
        <xdr:cNvSpPr/>
      </xdr:nvSpPr>
      <xdr:spPr>
        <a:xfrm>
          <a:off x="14541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82796</xdr:rowOff>
    </xdr:from>
    <xdr:ext cx="534377" cy="259045"/>
    <xdr:sp macro="" textlink="">
      <xdr:nvSpPr>
        <xdr:cNvPr id="634" name="テキスト ボックス 633"/>
        <xdr:cNvSpPr txBox="1"/>
      </xdr:nvSpPr>
      <xdr:spPr>
        <a:xfrm>
          <a:off x="14325111" y="127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8090</xdr:rowOff>
    </xdr:from>
    <xdr:to>
      <xdr:col>19</xdr:col>
      <xdr:colOff>644525</xdr:colOff>
      <xdr:row>70</xdr:row>
      <xdr:rowOff>25730</xdr:rowOff>
    </xdr:to>
    <xdr:cxnSp macro="">
      <xdr:nvCxnSpPr>
        <xdr:cNvPr id="635" name="直線コネクタ 634"/>
        <xdr:cNvCxnSpPr/>
      </xdr:nvCxnSpPr>
      <xdr:spPr>
        <a:xfrm flipV="1">
          <a:off x="12814300" y="12009590"/>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154686</xdr:rowOff>
    </xdr:from>
    <xdr:to>
      <xdr:col>20</xdr:col>
      <xdr:colOff>9525</xdr:colOff>
      <xdr:row>74</xdr:row>
      <xdr:rowOff>84836</xdr:rowOff>
    </xdr:to>
    <xdr:sp macro="" textlink="">
      <xdr:nvSpPr>
        <xdr:cNvPr id="636" name="フローチャート : 判断 635"/>
        <xdr:cNvSpPr/>
      </xdr:nvSpPr>
      <xdr:spPr>
        <a:xfrm>
          <a:off x="13652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75963</xdr:rowOff>
    </xdr:from>
    <xdr:ext cx="534377" cy="259045"/>
    <xdr:sp macro="" textlink="">
      <xdr:nvSpPr>
        <xdr:cNvPr id="637" name="テキスト ボックス 636"/>
        <xdr:cNvSpPr txBox="1"/>
      </xdr:nvSpPr>
      <xdr:spPr>
        <a:xfrm>
          <a:off x="13436111" y="127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151981</xdr:rowOff>
    </xdr:from>
    <xdr:to>
      <xdr:col>18</xdr:col>
      <xdr:colOff>492125</xdr:colOff>
      <xdr:row>74</xdr:row>
      <xdr:rowOff>82131</xdr:rowOff>
    </xdr:to>
    <xdr:sp macro="" textlink="">
      <xdr:nvSpPr>
        <xdr:cNvPr id="638" name="フローチャート : 判断 637"/>
        <xdr:cNvSpPr/>
      </xdr:nvSpPr>
      <xdr:spPr>
        <a:xfrm>
          <a:off x="12763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73258</xdr:rowOff>
    </xdr:from>
    <xdr:ext cx="534377" cy="259045"/>
    <xdr:sp macro="" textlink="">
      <xdr:nvSpPr>
        <xdr:cNvPr id="639" name="テキスト ボックス 638"/>
        <xdr:cNvSpPr txBox="1"/>
      </xdr:nvSpPr>
      <xdr:spPr>
        <a:xfrm>
          <a:off x="12547111" y="127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102006</xdr:rowOff>
    </xdr:from>
    <xdr:to>
      <xdr:col>23</xdr:col>
      <xdr:colOff>568325</xdr:colOff>
      <xdr:row>71</xdr:row>
      <xdr:rowOff>32156</xdr:rowOff>
    </xdr:to>
    <xdr:sp macro="" textlink="">
      <xdr:nvSpPr>
        <xdr:cNvPr id="645" name="円/楕円 644"/>
        <xdr:cNvSpPr/>
      </xdr:nvSpPr>
      <xdr:spPr>
        <a:xfrm>
          <a:off x="16268700" y="1210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55033</xdr:rowOff>
    </xdr:from>
    <xdr:ext cx="599010" cy="259045"/>
    <xdr:sp macro="" textlink="">
      <xdr:nvSpPr>
        <xdr:cNvPr id="646" name="公債費該当値テキスト"/>
        <xdr:cNvSpPr txBox="1"/>
      </xdr:nvSpPr>
      <xdr:spPr>
        <a:xfrm>
          <a:off x="16370300" y="1205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112,968</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57759</xdr:rowOff>
    </xdr:from>
    <xdr:to>
      <xdr:col>22</xdr:col>
      <xdr:colOff>415925</xdr:colOff>
      <xdr:row>70</xdr:row>
      <xdr:rowOff>159359</xdr:rowOff>
    </xdr:to>
    <xdr:sp macro="" textlink="">
      <xdr:nvSpPr>
        <xdr:cNvPr id="647" name="円/楕円 646"/>
        <xdr:cNvSpPr/>
      </xdr:nvSpPr>
      <xdr:spPr>
        <a:xfrm>
          <a:off x="15430500" y="1205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4436</xdr:rowOff>
    </xdr:from>
    <xdr:ext cx="599010" cy="259045"/>
    <xdr:sp macro="" textlink="">
      <xdr:nvSpPr>
        <xdr:cNvPr id="648" name="テキスト ボックス 647"/>
        <xdr:cNvSpPr txBox="1"/>
      </xdr:nvSpPr>
      <xdr:spPr>
        <a:xfrm>
          <a:off x="15181794" y="1183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116,452</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112637</xdr:rowOff>
    </xdr:from>
    <xdr:to>
      <xdr:col>21</xdr:col>
      <xdr:colOff>212725</xdr:colOff>
      <xdr:row>70</xdr:row>
      <xdr:rowOff>42787</xdr:rowOff>
    </xdr:to>
    <xdr:sp macro="" textlink="">
      <xdr:nvSpPr>
        <xdr:cNvPr id="649" name="円/楕円 648"/>
        <xdr:cNvSpPr/>
      </xdr:nvSpPr>
      <xdr:spPr>
        <a:xfrm>
          <a:off x="14541500" y="1194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68</xdr:row>
      <xdr:rowOff>59314</xdr:rowOff>
    </xdr:from>
    <xdr:ext cx="599010" cy="259045"/>
    <xdr:sp macro="" textlink="">
      <xdr:nvSpPr>
        <xdr:cNvPr id="650" name="テキスト ボックス 649"/>
        <xdr:cNvSpPr txBox="1"/>
      </xdr:nvSpPr>
      <xdr:spPr>
        <a:xfrm>
          <a:off x="14292794" y="1171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125,631</a:t>
          </a:r>
          <a:endParaRPr kumimoji="1" lang="ja-JP" altLang="en-US" sz="1000" b="1">
            <a:solidFill>
              <a:srgbClr val="FF0000"/>
            </a:solidFill>
            <a:latin typeface="ＭＳ Ｐゴシック"/>
          </a:endParaRPr>
        </a:p>
      </xdr:txBody>
    </xdr:sp>
    <xdr:clientData/>
  </xdr:oneCellAnchor>
  <xdr:twoCellAnchor>
    <xdr:from>
      <xdr:col>19</xdr:col>
      <xdr:colOff>593725</xdr:colOff>
      <xdr:row>69</xdr:row>
      <xdr:rowOff>128740</xdr:rowOff>
    </xdr:from>
    <xdr:to>
      <xdr:col>20</xdr:col>
      <xdr:colOff>9525</xdr:colOff>
      <xdr:row>70</xdr:row>
      <xdr:rowOff>58890</xdr:rowOff>
    </xdr:to>
    <xdr:sp macro="" textlink="">
      <xdr:nvSpPr>
        <xdr:cNvPr id="651" name="円/楕円 650"/>
        <xdr:cNvSpPr/>
      </xdr:nvSpPr>
      <xdr:spPr>
        <a:xfrm>
          <a:off x="13652500" y="119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68</xdr:row>
      <xdr:rowOff>75417</xdr:rowOff>
    </xdr:from>
    <xdr:ext cx="599010" cy="259045"/>
    <xdr:sp macro="" textlink="">
      <xdr:nvSpPr>
        <xdr:cNvPr id="652" name="テキスト ボックス 651"/>
        <xdr:cNvSpPr txBox="1"/>
      </xdr:nvSpPr>
      <xdr:spPr>
        <a:xfrm>
          <a:off x="13403794" y="1173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124,363</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146380</xdr:rowOff>
    </xdr:from>
    <xdr:to>
      <xdr:col>18</xdr:col>
      <xdr:colOff>492125</xdr:colOff>
      <xdr:row>70</xdr:row>
      <xdr:rowOff>76530</xdr:rowOff>
    </xdr:to>
    <xdr:sp macro="" textlink="">
      <xdr:nvSpPr>
        <xdr:cNvPr id="653" name="円/楕円 652"/>
        <xdr:cNvSpPr/>
      </xdr:nvSpPr>
      <xdr:spPr>
        <a:xfrm>
          <a:off x="12763500" y="119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93057</xdr:rowOff>
    </xdr:from>
    <xdr:ext cx="599010" cy="259045"/>
    <xdr:sp macro="" textlink="">
      <xdr:nvSpPr>
        <xdr:cNvPr id="654" name="テキスト ボックス 653"/>
        <xdr:cNvSpPr txBox="1"/>
      </xdr:nvSpPr>
      <xdr:spPr>
        <a:xfrm>
          <a:off x="12514794" y="1175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78" name="直線コネクタ 67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7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80" name="直線コネクタ 67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8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82" name="直線コネクタ 68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8103</xdr:rowOff>
    </xdr:from>
    <xdr:to>
      <xdr:col>23</xdr:col>
      <xdr:colOff>517525</xdr:colOff>
      <xdr:row>99</xdr:row>
      <xdr:rowOff>29355</xdr:rowOff>
    </xdr:to>
    <xdr:cxnSp macro="">
      <xdr:nvCxnSpPr>
        <xdr:cNvPr id="683" name="直線コネクタ 682"/>
        <xdr:cNvCxnSpPr/>
      </xdr:nvCxnSpPr>
      <xdr:spPr>
        <a:xfrm>
          <a:off x="15481300" y="16981653"/>
          <a:ext cx="838200" cy="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84"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85" name="フローチャート : 判断 68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8103</xdr:rowOff>
    </xdr:from>
    <xdr:to>
      <xdr:col>22</xdr:col>
      <xdr:colOff>365125</xdr:colOff>
      <xdr:row>99</xdr:row>
      <xdr:rowOff>10291</xdr:rowOff>
    </xdr:to>
    <xdr:cxnSp macro="">
      <xdr:nvCxnSpPr>
        <xdr:cNvPr id="686" name="直線コネクタ 685"/>
        <xdr:cNvCxnSpPr/>
      </xdr:nvCxnSpPr>
      <xdr:spPr>
        <a:xfrm flipV="1">
          <a:off x="14592300" y="16981653"/>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139486</xdr:rowOff>
    </xdr:from>
    <xdr:to>
      <xdr:col>22</xdr:col>
      <xdr:colOff>415925</xdr:colOff>
      <xdr:row>99</xdr:row>
      <xdr:rowOff>69636</xdr:rowOff>
    </xdr:to>
    <xdr:sp macro="" textlink="">
      <xdr:nvSpPr>
        <xdr:cNvPr id="687" name="フローチャート : 判断 686"/>
        <xdr:cNvSpPr/>
      </xdr:nvSpPr>
      <xdr:spPr>
        <a:xfrm>
          <a:off x="15430500" y="1694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60763</xdr:rowOff>
    </xdr:from>
    <xdr:ext cx="534377" cy="259045"/>
    <xdr:sp macro="" textlink="">
      <xdr:nvSpPr>
        <xdr:cNvPr id="688" name="テキスト ボックス 687"/>
        <xdr:cNvSpPr txBox="1"/>
      </xdr:nvSpPr>
      <xdr:spPr>
        <a:xfrm>
          <a:off x="15214111" y="1703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10291</xdr:rowOff>
    </xdr:from>
    <xdr:to>
      <xdr:col>21</xdr:col>
      <xdr:colOff>161925</xdr:colOff>
      <xdr:row>99</xdr:row>
      <xdr:rowOff>16883</xdr:rowOff>
    </xdr:to>
    <xdr:cxnSp macro="">
      <xdr:nvCxnSpPr>
        <xdr:cNvPr id="689" name="直線コネクタ 688"/>
        <xdr:cNvCxnSpPr/>
      </xdr:nvCxnSpPr>
      <xdr:spPr>
        <a:xfrm flipV="1">
          <a:off x="13703300" y="16983841"/>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126019</xdr:rowOff>
    </xdr:from>
    <xdr:to>
      <xdr:col>21</xdr:col>
      <xdr:colOff>212725</xdr:colOff>
      <xdr:row>99</xdr:row>
      <xdr:rowOff>56169</xdr:rowOff>
    </xdr:to>
    <xdr:sp macro="" textlink="">
      <xdr:nvSpPr>
        <xdr:cNvPr id="690" name="フローチャート : 判断 689"/>
        <xdr:cNvSpPr/>
      </xdr:nvSpPr>
      <xdr:spPr>
        <a:xfrm>
          <a:off x="14541500" y="1692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72696</xdr:rowOff>
    </xdr:from>
    <xdr:ext cx="534377" cy="259045"/>
    <xdr:sp macro="" textlink="">
      <xdr:nvSpPr>
        <xdr:cNvPr id="691" name="テキスト ボックス 690"/>
        <xdr:cNvSpPr txBox="1"/>
      </xdr:nvSpPr>
      <xdr:spPr>
        <a:xfrm>
          <a:off x="14325111" y="1670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16883</xdr:rowOff>
    </xdr:from>
    <xdr:to>
      <xdr:col>19</xdr:col>
      <xdr:colOff>644525</xdr:colOff>
      <xdr:row>99</xdr:row>
      <xdr:rowOff>17507</xdr:rowOff>
    </xdr:to>
    <xdr:cxnSp macro="">
      <xdr:nvCxnSpPr>
        <xdr:cNvPr id="692" name="直線コネクタ 691"/>
        <xdr:cNvCxnSpPr/>
      </xdr:nvCxnSpPr>
      <xdr:spPr>
        <a:xfrm flipV="1">
          <a:off x="12814300" y="16990433"/>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128992</xdr:rowOff>
    </xdr:from>
    <xdr:to>
      <xdr:col>20</xdr:col>
      <xdr:colOff>9525</xdr:colOff>
      <xdr:row>99</xdr:row>
      <xdr:rowOff>59142</xdr:rowOff>
    </xdr:to>
    <xdr:sp macro="" textlink="">
      <xdr:nvSpPr>
        <xdr:cNvPr id="693" name="フローチャート : 判断 692"/>
        <xdr:cNvSpPr/>
      </xdr:nvSpPr>
      <xdr:spPr>
        <a:xfrm>
          <a:off x="13652500" y="1693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75669</xdr:rowOff>
    </xdr:from>
    <xdr:ext cx="534377" cy="259045"/>
    <xdr:sp macro="" textlink="">
      <xdr:nvSpPr>
        <xdr:cNvPr id="694" name="テキスト ボックス 693"/>
        <xdr:cNvSpPr txBox="1"/>
      </xdr:nvSpPr>
      <xdr:spPr>
        <a:xfrm>
          <a:off x="13436111" y="1670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94439</xdr:rowOff>
    </xdr:from>
    <xdr:to>
      <xdr:col>18</xdr:col>
      <xdr:colOff>492125</xdr:colOff>
      <xdr:row>99</xdr:row>
      <xdr:rowOff>24589</xdr:rowOff>
    </xdr:to>
    <xdr:sp macro="" textlink="">
      <xdr:nvSpPr>
        <xdr:cNvPr id="695" name="フローチャート : 判断 694"/>
        <xdr:cNvSpPr/>
      </xdr:nvSpPr>
      <xdr:spPr>
        <a:xfrm>
          <a:off x="12763500" y="16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41116</xdr:rowOff>
    </xdr:from>
    <xdr:ext cx="534377" cy="259045"/>
    <xdr:sp macro="" textlink="">
      <xdr:nvSpPr>
        <xdr:cNvPr id="696" name="テキスト ボックス 695"/>
        <xdr:cNvSpPr txBox="1"/>
      </xdr:nvSpPr>
      <xdr:spPr>
        <a:xfrm>
          <a:off x="12547111" y="166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150005</xdr:rowOff>
    </xdr:from>
    <xdr:to>
      <xdr:col>23</xdr:col>
      <xdr:colOff>568325</xdr:colOff>
      <xdr:row>99</xdr:row>
      <xdr:rowOff>80155</xdr:rowOff>
    </xdr:to>
    <xdr:sp macro="" textlink="">
      <xdr:nvSpPr>
        <xdr:cNvPr id="702" name="円/楕円 701"/>
        <xdr:cNvSpPr/>
      </xdr:nvSpPr>
      <xdr:spPr>
        <a:xfrm>
          <a:off x="16268700" y="1695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108822</xdr:rowOff>
    </xdr:from>
    <xdr:ext cx="534377" cy="259045"/>
    <xdr:sp macro="" textlink="">
      <xdr:nvSpPr>
        <xdr:cNvPr id="703" name="積立金該当値テキスト"/>
        <xdr:cNvSpPr txBox="1"/>
      </xdr:nvSpPr>
      <xdr:spPr>
        <a:xfrm>
          <a:off x="16370300" y="1691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128753</xdr:rowOff>
    </xdr:from>
    <xdr:to>
      <xdr:col>22</xdr:col>
      <xdr:colOff>415925</xdr:colOff>
      <xdr:row>99</xdr:row>
      <xdr:rowOff>58903</xdr:rowOff>
    </xdr:to>
    <xdr:sp macro="" textlink="">
      <xdr:nvSpPr>
        <xdr:cNvPr id="704" name="円/楕円 703"/>
        <xdr:cNvSpPr/>
      </xdr:nvSpPr>
      <xdr:spPr>
        <a:xfrm>
          <a:off x="15430500" y="169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75430</xdr:rowOff>
    </xdr:from>
    <xdr:ext cx="534377" cy="259045"/>
    <xdr:sp macro="" textlink="">
      <xdr:nvSpPr>
        <xdr:cNvPr id="705" name="テキスト ボックス 704"/>
        <xdr:cNvSpPr txBox="1"/>
      </xdr:nvSpPr>
      <xdr:spPr>
        <a:xfrm>
          <a:off x="15214111" y="167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130941</xdr:rowOff>
    </xdr:from>
    <xdr:to>
      <xdr:col>21</xdr:col>
      <xdr:colOff>212725</xdr:colOff>
      <xdr:row>99</xdr:row>
      <xdr:rowOff>61091</xdr:rowOff>
    </xdr:to>
    <xdr:sp macro="" textlink="">
      <xdr:nvSpPr>
        <xdr:cNvPr id="706" name="円/楕円 705"/>
        <xdr:cNvSpPr/>
      </xdr:nvSpPr>
      <xdr:spPr>
        <a:xfrm>
          <a:off x="14541500" y="1693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52218</xdr:rowOff>
    </xdr:from>
    <xdr:ext cx="534377" cy="259045"/>
    <xdr:sp macro="" textlink="">
      <xdr:nvSpPr>
        <xdr:cNvPr id="707" name="テキスト ボックス 706"/>
        <xdr:cNvSpPr txBox="1"/>
      </xdr:nvSpPr>
      <xdr:spPr>
        <a:xfrm>
          <a:off x="14325111" y="17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137533</xdr:rowOff>
    </xdr:from>
    <xdr:to>
      <xdr:col>20</xdr:col>
      <xdr:colOff>9525</xdr:colOff>
      <xdr:row>99</xdr:row>
      <xdr:rowOff>67683</xdr:rowOff>
    </xdr:to>
    <xdr:sp macro="" textlink="">
      <xdr:nvSpPr>
        <xdr:cNvPr id="708" name="円/楕円 707"/>
        <xdr:cNvSpPr/>
      </xdr:nvSpPr>
      <xdr:spPr>
        <a:xfrm>
          <a:off x="13652500" y="1693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58810</xdr:rowOff>
    </xdr:from>
    <xdr:ext cx="534377" cy="259045"/>
    <xdr:sp macro="" textlink="">
      <xdr:nvSpPr>
        <xdr:cNvPr id="709" name="テキスト ボックス 708"/>
        <xdr:cNvSpPr txBox="1"/>
      </xdr:nvSpPr>
      <xdr:spPr>
        <a:xfrm>
          <a:off x="13436111" y="1703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138157</xdr:rowOff>
    </xdr:from>
    <xdr:to>
      <xdr:col>18</xdr:col>
      <xdr:colOff>492125</xdr:colOff>
      <xdr:row>99</xdr:row>
      <xdr:rowOff>68307</xdr:rowOff>
    </xdr:to>
    <xdr:sp macro="" textlink="">
      <xdr:nvSpPr>
        <xdr:cNvPr id="710" name="円/楕円 709"/>
        <xdr:cNvSpPr/>
      </xdr:nvSpPr>
      <xdr:spPr>
        <a:xfrm>
          <a:off x="12763500" y="169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59434</xdr:rowOff>
    </xdr:from>
    <xdr:ext cx="534377" cy="259045"/>
    <xdr:sp macro="" textlink="">
      <xdr:nvSpPr>
        <xdr:cNvPr id="711" name="テキスト ボックス 710"/>
        <xdr:cNvSpPr txBox="1"/>
      </xdr:nvSpPr>
      <xdr:spPr>
        <a:xfrm>
          <a:off x="12547111" y="1703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33" name="直線コネクタ 73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3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37" name="直線コネクタ 73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81041</xdr:rowOff>
    </xdr:from>
    <xdr:to>
      <xdr:col>32</xdr:col>
      <xdr:colOff>187325</xdr:colOff>
      <xdr:row>31</xdr:row>
      <xdr:rowOff>159726</xdr:rowOff>
    </xdr:to>
    <xdr:cxnSp macro="">
      <xdr:nvCxnSpPr>
        <xdr:cNvPr id="738" name="直線コネクタ 737"/>
        <xdr:cNvCxnSpPr/>
      </xdr:nvCxnSpPr>
      <xdr:spPr>
        <a:xfrm flipV="1">
          <a:off x="21323300" y="5395991"/>
          <a:ext cx="838200" cy="7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80357</xdr:rowOff>
    </xdr:from>
    <xdr:ext cx="469744" cy="259045"/>
    <xdr:sp macro="" textlink="">
      <xdr:nvSpPr>
        <xdr:cNvPr id="739" name="投資及び出資金平均値テキスト"/>
        <xdr:cNvSpPr txBox="1"/>
      </xdr:nvSpPr>
      <xdr:spPr>
        <a:xfrm>
          <a:off x="22212300" y="6424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40" name="フローチャート : 判断 73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159726</xdr:rowOff>
    </xdr:from>
    <xdr:to>
      <xdr:col>31</xdr:col>
      <xdr:colOff>34925</xdr:colOff>
      <xdr:row>33</xdr:row>
      <xdr:rowOff>72263</xdr:rowOff>
    </xdr:to>
    <xdr:cxnSp macro="">
      <xdr:nvCxnSpPr>
        <xdr:cNvPr id="741" name="直線コネクタ 740"/>
        <xdr:cNvCxnSpPr/>
      </xdr:nvCxnSpPr>
      <xdr:spPr>
        <a:xfrm flipV="1">
          <a:off x="20434300" y="5474676"/>
          <a:ext cx="889000" cy="25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10993</xdr:rowOff>
    </xdr:from>
    <xdr:to>
      <xdr:col>31</xdr:col>
      <xdr:colOff>85725</xdr:colOff>
      <xdr:row>38</xdr:row>
      <xdr:rowOff>112593</xdr:rowOff>
    </xdr:to>
    <xdr:sp macro="" textlink="">
      <xdr:nvSpPr>
        <xdr:cNvPr id="742" name="フローチャート : 判断 741"/>
        <xdr:cNvSpPr/>
      </xdr:nvSpPr>
      <xdr:spPr>
        <a:xfrm>
          <a:off x="21272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103720</xdr:rowOff>
    </xdr:from>
    <xdr:ext cx="469744" cy="259045"/>
    <xdr:sp macro="" textlink="">
      <xdr:nvSpPr>
        <xdr:cNvPr id="743" name="テキスト ボックス 742"/>
        <xdr:cNvSpPr txBox="1"/>
      </xdr:nvSpPr>
      <xdr:spPr>
        <a:xfrm>
          <a:off x="21088427"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69886</xdr:rowOff>
    </xdr:from>
    <xdr:to>
      <xdr:col>29</xdr:col>
      <xdr:colOff>517525</xdr:colOff>
      <xdr:row>33</xdr:row>
      <xdr:rowOff>72263</xdr:rowOff>
    </xdr:to>
    <xdr:cxnSp macro="">
      <xdr:nvCxnSpPr>
        <xdr:cNvPr id="744" name="直線コネクタ 743"/>
        <xdr:cNvCxnSpPr/>
      </xdr:nvCxnSpPr>
      <xdr:spPr>
        <a:xfrm>
          <a:off x="19545300" y="572773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45" name="フローチャート : 判断 744"/>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101343</xdr:rowOff>
    </xdr:from>
    <xdr:ext cx="469744" cy="259045"/>
    <xdr:sp macro="" textlink="">
      <xdr:nvSpPr>
        <xdr:cNvPr id="746" name="テキスト ボックス 745"/>
        <xdr:cNvSpPr txBox="1"/>
      </xdr:nvSpPr>
      <xdr:spPr>
        <a:xfrm>
          <a:off x="20199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22291</xdr:rowOff>
    </xdr:from>
    <xdr:to>
      <xdr:col>28</xdr:col>
      <xdr:colOff>314325</xdr:colOff>
      <xdr:row>33</xdr:row>
      <xdr:rowOff>69886</xdr:rowOff>
    </xdr:to>
    <xdr:cxnSp macro="">
      <xdr:nvCxnSpPr>
        <xdr:cNvPr id="747" name="直線コネクタ 746"/>
        <xdr:cNvCxnSpPr/>
      </xdr:nvCxnSpPr>
      <xdr:spPr>
        <a:xfrm>
          <a:off x="18656300" y="5508691"/>
          <a:ext cx="889000" cy="21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8" name="フローチャート : 判断 747"/>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110076</xdr:rowOff>
    </xdr:from>
    <xdr:ext cx="469744" cy="259045"/>
    <xdr:sp macro="" textlink="">
      <xdr:nvSpPr>
        <xdr:cNvPr id="749" name="テキスト ボックス 748"/>
        <xdr:cNvSpPr txBox="1"/>
      </xdr:nvSpPr>
      <xdr:spPr>
        <a:xfrm>
          <a:off x="19310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50" name="フローチャート : 判断 749"/>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111538</xdr:rowOff>
    </xdr:from>
    <xdr:ext cx="469744" cy="259045"/>
    <xdr:sp macro="" textlink="">
      <xdr:nvSpPr>
        <xdr:cNvPr id="751" name="テキスト ボックス 750"/>
        <xdr:cNvSpPr txBox="1"/>
      </xdr:nvSpPr>
      <xdr:spPr>
        <a:xfrm>
          <a:off x="18421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30241</xdr:rowOff>
    </xdr:from>
    <xdr:to>
      <xdr:col>32</xdr:col>
      <xdr:colOff>238125</xdr:colOff>
      <xdr:row>31</xdr:row>
      <xdr:rowOff>131841</xdr:rowOff>
    </xdr:to>
    <xdr:sp macro="" textlink="">
      <xdr:nvSpPr>
        <xdr:cNvPr id="757" name="円/楕円 756"/>
        <xdr:cNvSpPr/>
      </xdr:nvSpPr>
      <xdr:spPr>
        <a:xfrm>
          <a:off x="22110700" y="53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154718</xdr:rowOff>
    </xdr:from>
    <xdr:ext cx="534377" cy="259045"/>
    <xdr:sp macro="" textlink="">
      <xdr:nvSpPr>
        <xdr:cNvPr id="758" name="投資及び出資金該当値テキスト"/>
        <xdr:cNvSpPr txBox="1"/>
      </xdr:nvSpPr>
      <xdr:spPr>
        <a:xfrm>
          <a:off x="22212300" y="529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27,533</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108926</xdr:rowOff>
    </xdr:from>
    <xdr:to>
      <xdr:col>31</xdr:col>
      <xdr:colOff>85725</xdr:colOff>
      <xdr:row>32</xdr:row>
      <xdr:rowOff>39076</xdr:rowOff>
    </xdr:to>
    <xdr:sp macro="" textlink="">
      <xdr:nvSpPr>
        <xdr:cNvPr id="759" name="円/楕円 758"/>
        <xdr:cNvSpPr/>
      </xdr:nvSpPr>
      <xdr:spPr>
        <a:xfrm>
          <a:off x="21272500" y="54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30</xdr:row>
      <xdr:rowOff>55603</xdr:rowOff>
    </xdr:from>
    <xdr:ext cx="534377" cy="259045"/>
    <xdr:sp macro="" textlink="">
      <xdr:nvSpPr>
        <xdr:cNvPr id="760" name="テキスト ボックス 759"/>
        <xdr:cNvSpPr txBox="1"/>
      </xdr:nvSpPr>
      <xdr:spPr>
        <a:xfrm>
          <a:off x="21056111" y="519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25,812</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21463</xdr:rowOff>
    </xdr:from>
    <xdr:to>
      <xdr:col>29</xdr:col>
      <xdr:colOff>568325</xdr:colOff>
      <xdr:row>33</xdr:row>
      <xdr:rowOff>123063</xdr:rowOff>
    </xdr:to>
    <xdr:sp macro="" textlink="">
      <xdr:nvSpPr>
        <xdr:cNvPr id="761" name="円/楕円 760"/>
        <xdr:cNvSpPr/>
      </xdr:nvSpPr>
      <xdr:spPr>
        <a:xfrm>
          <a:off x="20383500" y="56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139590</xdr:rowOff>
    </xdr:from>
    <xdr:ext cx="534377" cy="259045"/>
    <xdr:sp macro="" textlink="">
      <xdr:nvSpPr>
        <xdr:cNvPr id="762" name="テキスト ボックス 761"/>
        <xdr:cNvSpPr txBox="1"/>
      </xdr:nvSpPr>
      <xdr:spPr>
        <a:xfrm>
          <a:off x="20167111" y="54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20,225</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19086</xdr:rowOff>
    </xdr:from>
    <xdr:to>
      <xdr:col>28</xdr:col>
      <xdr:colOff>365125</xdr:colOff>
      <xdr:row>33</xdr:row>
      <xdr:rowOff>120686</xdr:rowOff>
    </xdr:to>
    <xdr:sp macro="" textlink="">
      <xdr:nvSpPr>
        <xdr:cNvPr id="763" name="円/楕円 762"/>
        <xdr:cNvSpPr/>
      </xdr:nvSpPr>
      <xdr:spPr>
        <a:xfrm>
          <a:off x="19494500" y="56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31</xdr:row>
      <xdr:rowOff>137213</xdr:rowOff>
    </xdr:from>
    <xdr:ext cx="534377" cy="259045"/>
    <xdr:sp macro="" textlink="">
      <xdr:nvSpPr>
        <xdr:cNvPr id="764" name="テキスト ボックス 763"/>
        <xdr:cNvSpPr txBox="1"/>
      </xdr:nvSpPr>
      <xdr:spPr>
        <a:xfrm>
          <a:off x="19278111" y="54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20,277</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142941</xdr:rowOff>
    </xdr:from>
    <xdr:to>
      <xdr:col>27</xdr:col>
      <xdr:colOff>161925</xdr:colOff>
      <xdr:row>32</xdr:row>
      <xdr:rowOff>73091</xdr:rowOff>
    </xdr:to>
    <xdr:sp macro="" textlink="">
      <xdr:nvSpPr>
        <xdr:cNvPr id="765" name="円/楕円 764"/>
        <xdr:cNvSpPr/>
      </xdr:nvSpPr>
      <xdr:spPr>
        <a:xfrm>
          <a:off x="18605500" y="54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89618</xdr:rowOff>
    </xdr:from>
    <xdr:ext cx="534377" cy="259045"/>
    <xdr:sp macro="" textlink="">
      <xdr:nvSpPr>
        <xdr:cNvPr id="766" name="テキスト ボックス 765"/>
        <xdr:cNvSpPr txBox="1"/>
      </xdr:nvSpPr>
      <xdr:spPr>
        <a:xfrm>
          <a:off x="18389111" y="52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90" name="直線コネクタ 78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9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94" name="直線コネクタ 79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35401</xdr:rowOff>
    </xdr:from>
    <xdr:to>
      <xdr:col>32</xdr:col>
      <xdr:colOff>187325</xdr:colOff>
      <xdr:row>59</xdr:row>
      <xdr:rowOff>37402</xdr:rowOff>
    </xdr:to>
    <xdr:cxnSp macro="">
      <xdr:nvCxnSpPr>
        <xdr:cNvPr id="795" name="直線コネクタ 794"/>
        <xdr:cNvCxnSpPr/>
      </xdr:nvCxnSpPr>
      <xdr:spPr>
        <a:xfrm flipV="1">
          <a:off x="21323300" y="10150951"/>
          <a:ext cx="8382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96"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97" name="フローチャート : 判断 79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37402</xdr:rowOff>
    </xdr:from>
    <xdr:to>
      <xdr:col>31</xdr:col>
      <xdr:colOff>34925</xdr:colOff>
      <xdr:row>59</xdr:row>
      <xdr:rowOff>38906</xdr:rowOff>
    </xdr:to>
    <xdr:cxnSp macro="">
      <xdr:nvCxnSpPr>
        <xdr:cNvPr id="798" name="直線コネクタ 797"/>
        <xdr:cNvCxnSpPr/>
      </xdr:nvCxnSpPr>
      <xdr:spPr>
        <a:xfrm flipV="1">
          <a:off x="20434300" y="10152952"/>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39465</xdr:rowOff>
    </xdr:from>
    <xdr:to>
      <xdr:col>31</xdr:col>
      <xdr:colOff>85725</xdr:colOff>
      <xdr:row>58</xdr:row>
      <xdr:rowOff>141065</xdr:rowOff>
    </xdr:to>
    <xdr:sp macro="" textlink="">
      <xdr:nvSpPr>
        <xdr:cNvPr id="799" name="フローチャート : 判断 798"/>
        <xdr:cNvSpPr/>
      </xdr:nvSpPr>
      <xdr:spPr>
        <a:xfrm>
          <a:off x="212725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157592</xdr:rowOff>
    </xdr:from>
    <xdr:ext cx="469744" cy="259045"/>
    <xdr:sp macro="" textlink="">
      <xdr:nvSpPr>
        <xdr:cNvPr id="800" name="テキスト ボックス 799"/>
        <xdr:cNvSpPr txBox="1"/>
      </xdr:nvSpPr>
      <xdr:spPr>
        <a:xfrm>
          <a:off x="21088427" y="975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38659</xdr:rowOff>
    </xdr:from>
    <xdr:to>
      <xdr:col>29</xdr:col>
      <xdr:colOff>517525</xdr:colOff>
      <xdr:row>59</xdr:row>
      <xdr:rowOff>38906</xdr:rowOff>
    </xdr:to>
    <xdr:cxnSp macro="">
      <xdr:nvCxnSpPr>
        <xdr:cNvPr id="801" name="直線コネクタ 800"/>
        <xdr:cNvCxnSpPr/>
      </xdr:nvCxnSpPr>
      <xdr:spPr>
        <a:xfrm>
          <a:off x="19545300" y="10154209"/>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33769</xdr:rowOff>
    </xdr:from>
    <xdr:to>
      <xdr:col>29</xdr:col>
      <xdr:colOff>568325</xdr:colOff>
      <xdr:row>58</xdr:row>
      <xdr:rowOff>135369</xdr:rowOff>
    </xdr:to>
    <xdr:sp macro="" textlink="">
      <xdr:nvSpPr>
        <xdr:cNvPr id="802" name="フローチャート : 判断 801"/>
        <xdr:cNvSpPr/>
      </xdr:nvSpPr>
      <xdr:spPr>
        <a:xfrm>
          <a:off x="20383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151896</xdr:rowOff>
    </xdr:from>
    <xdr:ext cx="469744" cy="259045"/>
    <xdr:sp macro="" textlink="">
      <xdr:nvSpPr>
        <xdr:cNvPr id="803" name="テキスト ボックス 802"/>
        <xdr:cNvSpPr txBox="1"/>
      </xdr:nvSpPr>
      <xdr:spPr>
        <a:xfrm>
          <a:off x="20199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37059</xdr:rowOff>
    </xdr:from>
    <xdr:to>
      <xdr:col>28</xdr:col>
      <xdr:colOff>314325</xdr:colOff>
      <xdr:row>59</xdr:row>
      <xdr:rowOff>38659</xdr:rowOff>
    </xdr:to>
    <xdr:cxnSp macro="">
      <xdr:nvCxnSpPr>
        <xdr:cNvPr id="804" name="直線コネクタ 803"/>
        <xdr:cNvCxnSpPr/>
      </xdr:nvCxnSpPr>
      <xdr:spPr>
        <a:xfrm>
          <a:off x="18656300" y="1015260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27616</xdr:rowOff>
    </xdr:from>
    <xdr:to>
      <xdr:col>28</xdr:col>
      <xdr:colOff>365125</xdr:colOff>
      <xdr:row>58</xdr:row>
      <xdr:rowOff>129216</xdr:rowOff>
    </xdr:to>
    <xdr:sp macro="" textlink="">
      <xdr:nvSpPr>
        <xdr:cNvPr id="805" name="フローチャート : 判断 804"/>
        <xdr:cNvSpPr/>
      </xdr:nvSpPr>
      <xdr:spPr>
        <a:xfrm>
          <a:off x="19494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145743</xdr:rowOff>
    </xdr:from>
    <xdr:ext cx="469744" cy="259045"/>
    <xdr:sp macro="" textlink="">
      <xdr:nvSpPr>
        <xdr:cNvPr id="806" name="テキスト ボックス 805"/>
        <xdr:cNvSpPr txBox="1"/>
      </xdr:nvSpPr>
      <xdr:spPr>
        <a:xfrm>
          <a:off x="19310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25635</xdr:rowOff>
    </xdr:from>
    <xdr:to>
      <xdr:col>27</xdr:col>
      <xdr:colOff>161925</xdr:colOff>
      <xdr:row>58</xdr:row>
      <xdr:rowOff>127235</xdr:rowOff>
    </xdr:to>
    <xdr:sp macro="" textlink="">
      <xdr:nvSpPr>
        <xdr:cNvPr id="807" name="フローチャート : 判断 806"/>
        <xdr:cNvSpPr/>
      </xdr:nvSpPr>
      <xdr:spPr>
        <a:xfrm>
          <a:off x="18605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143762</xdr:rowOff>
    </xdr:from>
    <xdr:ext cx="469744" cy="259045"/>
    <xdr:sp macro="" textlink="">
      <xdr:nvSpPr>
        <xdr:cNvPr id="808" name="テキスト ボックス 807"/>
        <xdr:cNvSpPr txBox="1"/>
      </xdr:nvSpPr>
      <xdr:spPr>
        <a:xfrm>
          <a:off x="18421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156051</xdr:rowOff>
    </xdr:from>
    <xdr:to>
      <xdr:col>32</xdr:col>
      <xdr:colOff>238125</xdr:colOff>
      <xdr:row>59</xdr:row>
      <xdr:rowOff>86201</xdr:rowOff>
    </xdr:to>
    <xdr:sp macro="" textlink="">
      <xdr:nvSpPr>
        <xdr:cNvPr id="814" name="円/楕円 813"/>
        <xdr:cNvSpPr/>
      </xdr:nvSpPr>
      <xdr:spPr>
        <a:xfrm>
          <a:off x="22110700" y="101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70978</xdr:rowOff>
    </xdr:from>
    <xdr:ext cx="378565" cy="259045"/>
    <xdr:sp macro="" textlink="">
      <xdr:nvSpPr>
        <xdr:cNvPr id="815" name="貸付金該当値テキスト"/>
        <xdr:cNvSpPr txBox="1"/>
      </xdr:nvSpPr>
      <xdr:spPr>
        <a:xfrm>
          <a:off x="22212300" y="10015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158052</xdr:rowOff>
    </xdr:from>
    <xdr:to>
      <xdr:col>31</xdr:col>
      <xdr:colOff>85725</xdr:colOff>
      <xdr:row>59</xdr:row>
      <xdr:rowOff>88202</xdr:rowOff>
    </xdr:to>
    <xdr:sp macro="" textlink="">
      <xdr:nvSpPr>
        <xdr:cNvPr id="816" name="円/楕円 815"/>
        <xdr:cNvSpPr/>
      </xdr:nvSpPr>
      <xdr:spPr>
        <a:xfrm>
          <a:off x="21272500" y="101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79329</xdr:rowOff>
    </xdr:from>
    <xdr:ext cx="378565" cy="259045"/>
    <xdr:sp macro="" textlink="">
      <xdr:nvSpPr>
        <xdr:cNvPr id="817" name="テキスト ボックス 816"/>
        <xdr:cNvSpPr txBox="1"/>
      </xdr:nvSpPr>
      <xdr:spPr>
        <a:xfrm>
          <a:off x="21134017" y="10194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159556</xdr:rowOff>
    </xdr:from>
    <xdr:to>
      <xdr:col>29</xdr:col>
      <xdr:colOff>568325</xdr:colOff>
      <xdr:row>59</xdr:row>
      <xdr:rowOff>89706</xdr:rowOff>
    </xdr:to>
    <xdr:sp macro="" textlink="">
      <xdr:nvSpPr>
        <xdr:cNvPr id="818" name="円/楕円 817"/>
        <xdr:cNvSpPr/>
      </xdr:nvSpPr>
      <xdr:spPr>
        <a:xfrm>
          <a:off x="20383500" y="101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80833</xdr:rowOff>
    </xdr:from>
    <xdr:ext cx="378565" cy="259045"/>
    <xdr:sp macro="" textlink="">
      <xdr:nvSpPr>
        <xdr:cNvPr id="819" name="テキスト ボックス 818"/>
        <xdr:cNvSpPr txBox="1"/>
      </xdr:nvSpPr>
      <xdr:spPr>
        <a:xfrm>
          <a:off x="20245017" y="10196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159309</xdr:rowOff>
    </xdr:from>
    <xdr:to>
      <xdr:col>28</xdr:col>
      <xdr:colOff>365125</xdr:colOff>
      <xdr:row>59</xdr:row>
      <xdr:rowOff>89459</xdr:rowOff>
    </xdr:to>
    <xdr:sp macro="" textlink="">
      <xdr:nvSpPr>
        <xdr:cNvPr id="820" name="円/楕円 819"/>
        <xdr:cNvSpPr/>
      </xdr:nvSpPr>
      <xdr:spPr>
        <a:xfrm>
          <a:off x="19494500" y="10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80586</xdr:rowOff>
    </xdr:from>
    <xdr:ext cx="378565" cy="259045"/>
    <xdr:sp macro="" textlink="">
      <xdr:nvSpPr>
        <xdr:cNvPr id="821" name="テキスト ボックス 820"/>
        <xdr:cNvSpPr txBox="1"/>
      </xdr:nvSpPr>
      <xdr:spPr>
        <a:xfrm>
          <a:off x="19356017" y="1019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157709</xdr:rowOff>
    </xdr:from>
    <xdr:to>
      <xdr:col>27</xdr:col>
      <xdr:colOff>161925</xdr:colOff>
      <xdr:row>59</xdr:row>
      <xdr:rowOff>87859</xdr:rowOff>
    </xdr:to>
    <xdr:sp macro="" textlink="">
      <xdr:nvSpPr>
        <xdr:cNvPr id="822" name="円/楕円 821"/>
        <xdr:cNvSpPr/>
      </xdr:nvSpPr>
      <xdr:spPr>
        <a:xfrm>
          <a:off x="18605500" y="101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78986</xdr:rowOff>
    </xdr:from>
    <xdr:ext cx="378565" cy="259045"/>
    <xdr:sp macro="" textlink="">
      <xdr:nvSpPr>
        <xdr:cNvPr id="823" name="テキスト ボックス 822"/>
        <xdr:cNvSpPr txBox="1"/>
      </xdr:nvSpPr>
      <xdr:spPr>
        <a:xfrm>
          <a:off x="18467017" y="1019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48" name="直線コネクタ 84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4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50" name="直線コネクタ 84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5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52" name="直線コネクタ 85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107238</xdr:rowOff>
    </xdr:from>
    <xdr:to>
      <xdr:col>32</xdr:col>
      <xdr:colOff>187325</xdr:colOff>
      <xdr:row>74</xdr:row>
      <xdr:rowOff>120841</xdr:rowOff>
    </xdr:to>
    <xdr:cxnSp macro="">
      <xdr:nvCxnSpPr>
        <xdr:cNvPr id="853" name="直線コネクタ 852"/>
        <xdr:cNvCxnSpPr/>
      </xdr:nvCxnSpPr>
      <xdr:spPr>
        <a:xfrm flipV="1">
          <a:off x="21323300" y="12794538"/>
          <a:ext cx="8382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139051</xdr:rowOff>
    </xdr:from>
    <xdr:ext cx="534377" cy="259045"/>
    <xdr:sp macro="" textlink="">
      <xdr:nvSpPr>
        <xdr:cNvPr id="854" name="繰出金平均値テキスト"/>
        <xdr:cNvSpPr txBox="1"/>
      </xdr:nvSpPr>
      <xdr:spPr>
        <a:xfrm>
          <a:off x="22212300" y="12826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55" name="フローチャート : 判断 85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120841</xdr:rowOff>
    </xdr:from>
    <xdr:to>
      <xdr:col>31</xdr:col>
      <xdr:colOff>34925</xdr:colOff>
      <xdr:row>75</xdr:row>
      <xdr:rowOff>4921</xdr:rowOff>
    </xdr:to>
    <xdr:cxnSp macro="">
      <xdr:nvCxnSpPr>
        <xdr:cNvPr id="856" name="直線コネクタ 855"/>
        <xdr:cNvCxnSpPr/>
      </xdr:nvCxnSpPr>
      <xdr:spPr>
        <a:xfrm flipV="1">
          <a:off x="20434300" y="12808141"/>
          <a:ext cx="889000" cy="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36265</xdr:rowOff>
    </xdr:from>
    <xdr:to>
      <xdr:col>31</xdr:col>
      <xdr:colOff>85725</xdr:colOff>
      <xdr:row>74</xdr:row>
      <xdr:rowOff>137865</xdr:rowOff>
    </xdr:to>
    <xdr:sp macro="" textlink="">
      <xdr:nvSpPr>
        <xdr:cNvPr id="857" name="フローチャート : 判断 856"/>
        <xdr:cNvSpPr/>
      </xdr:nvSpPr>
      <xdr:spPr>
        <a:xfrm>
          <a:off x="21272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154392</xdr:rowOff>
    </xdr:from>
    <xdr:ext cx="534377" cy="259045"/>
    <xdr:sp macro="" textlink="">
      <xdr:nvSpPr>
        <xdr:cNvPr id="858" name="テキスト ボックス 857"/>
        <xdr:cNvSpPr txBox="1"/>
      </xdr:nvSpPr>
      <xdr:spPr>
        <a:xfrm>
          <a:off x="21056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4921</xdr:rowOff>
    </xdr:from>
    <xdr:to>
      <xdr:col>29</xdr:col>
      <xdr:colOff>517525</xdr:colOff>
      <xdr:row>75</xdr:row>
      <xdr:rowOff>48622</xdr:rowOff>
    </xdr:to>
    <xdr:cxnSp macro="">
      <xdr:nvCxnSpPr>
        <xdr:cNvPr id="859" name="直線コネクタ 858"/>
        <xdr:cNvCxnSpPr/>
      </xdr:nvCxnSpPr>
      <xdr:spPr>
        <a:xfrm flipV="1">
          <a:off x="19545300" y="12863671"/>
          <a:ext cx="8890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60" name="フローチャート : 判断 859"/>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61" name="テキスト ボックス 860"/>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46165</xdr:rowOff>
    </xdr:from>
    <xdr:to>
      <xdr:col>28</xdr:col>
      <xdr:colOff>314325</xdr:colOff>
      <xdr:row>75</xdr:row>
      <xdr:rowOff>48622</xdr:rowOff>
    </xdr:to>
    <xdr:cxnSp macro="">
      <xdr:nvCxnSpPr>
        <xdr:cNvPr id="862" name="直線コネクタ 861"/>
        <xdr:cNvCxnSpPr/>
      </xdr:nvCxnSpPr>
      <xdr:spPr>
        <a:xfrm>
          <a:off x="18656300" y="12733465"/>
          <a:ext cx="889000" cy="17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63" name="フローチャート : 判断 862"/>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64" name="テキスト ボックス 863"/>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65" name="フローチャート : 判断 864"/>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66" name="テキスト ボックス 865"/>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56438</xdr:rowOff>
    </xdr:from>
    <xdr:to>
      <xdr:col>32</xdr:col>
      <xdr:colOff>238125</xdr:colOff>
      <xdr:row>74</xdr:row>
      <xdr:rowOff>158038</xdr:rowOff>
    </xdr:to>
    <xdr:sp macro="" textlink="">
      <xdr:nvSpPr>
        <xdr:cNvPr id="872" name="円/楕円 871"/>
        <xdr:cNvSpPr/>
      </xdr:nvSpPr>
      <xdr:spPr>
        <a:xfrm>
          <a:off x="22110700" y="1274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79315</xdr:rowOff>
    </xdr:from>
    <xdr:ext cx="534377" cy="259045"/>
    <xdr:sp macro="" textlink="">
      <xdr:nvSpPr>
        <xdr:cNvPr id="873" name="繰出金該当値テキスト"/>
        <xdr:cNvSpPr txBox="1"/>
      </xdr:nvSpPr>
      <xdr:spPr>
        <a:xfrm>
          <a:off x="22212300" y="1259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61,704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70041</xdr:rowOff>
    </xdr:from>
    <xdr:to>
      <xdr:col>31</xdr:col>
      <xdr:colOff>85725</xdr:colOff>
      <xdr:row>75</xdr:row>
      <xdr:rowOff>191</xdr:rowOff>
    </xdr:to>
    <xdr:sp macro="" textlink="">
      <xdr:nvSpPr>
        <xdr:cNvPr id="874" name="円/楕円 873"/>
        <xdr:cNvSpPr/>
      </xdr:nvSpPr>
      <xdr:spPr>
        <a:xfrm>
          <a:off x="21272500" y="127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162768</xdr:rowOff>
    </xdr:from>
    <xdr:ext cx="534377" cy="259045"/>
    <xdr:sp macro="" textlink="">
      <xdr:nvSpPr>
        <xdr:cNvPr id="875" name="テキスト ボックス 874"/>
        <xdr:cNvSpPr txBox="1"/>
      </xdr:nvSpPr>
      <xdr:spPr>
        <a:xfrm>
          <a:off x="21056111" y="128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60,990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125571</xdr:rowOff>
    </xdr:from>
    <xdr:to>
      <xdr:col>29</xdr:col>
      <xdr:colOff>568325</xdr:colOff>
      <xdr:row>75</xdr:row>
      <xdr:rowOff>55721</xdr:rowOff>
    </xdr:to>
    <xdr:sp macro="" textlink="">
      <xdr:nvSpPr>
        <xdr:cNvPr id="876" name="円/楕円 875"/>
        <xdr:cNvSpPr/>
      </xdr:nvSpPr>
      <xdr:spPr>
        <a:xfrm>
          <a:off x="20383500" y="128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46848</xdr:rowOff>
    </xdr:from>
    <xdr:ext cx="534377" cy="259045"/>
    <xdr:sp macro="" textlink="">
      <xdr:nvSpPr>
        <xdr:cNvPr id="877" name="テキスト ボックス 876"/>
        <xdr:cNvSpPr txBox="1"/>
      </xdr:nvSpPr>
      <xdr:spPr>
        <a:xfrm>
          <a:off x="20167111" y="129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169272</xdr:rowOff>
    </xdr:from>
    <xdr:to>
      <xdr:col>28</xdr:col>
      <xdr:colOff>365125</xdr:colOff>
      <xdr:row>75</xdr:row>
      <xdr:rowOff>99422</xdr:rowOff>
    </xdr:to>
    <xdr:sp macro="" textlink="">
      <xdr:nvSpPr>
        <xdr:cNvPr id="878" name="円/楕円 877"/>
        <xdr:cNvSpPr/>
      </xdr:nvSpPr>
      <xdr:spPr>
        <a:xfrm>
          <a:off x="19494500" y="128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90549</xdr:rowOff>
    </xdr:from>
    <xdr:ext cx="534377" cy="259045"/>
    <xdr:sp macro="" textlink="">
      <xdr:nvSpPr>
        <xdr:cNvPr id="879" name="テキスト ボックス 878"/>
        <xdr:cNvSpPr txBox="1"/>
      </xdr:nvSpPr>
      <xdr:spPr>
        <a:xfrm>
          <a:off x="19278111" y="129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55,781</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166815</xdr:rowOff>
    </xdr:from>
    <xdr:to>
      <xdr:col>27</xdr:col>
      <xdr:colOff>161925</xdr:colOff>
      <xdr:row>74</xdr:row>
      <xdr:rowOff>96965</xdr:rowOff>
    </xdr:to>
    <xdr:sp macro="" textlink="">
      <xdr:nvSpPr>
        <xdr:cNvPr id="880" name="円/楕円 879"/>
        <xdr:cNvSpPr/>
      </xdr:nvSpPr>
      <xdr:spPr>
        <a:xfrm>
          <a:off x="18605500" y="126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113492</xdr:rowOff>
    </xdr:from>
    <xdr:ext cx="534377" cy="259045"/>
    <xdr:sp macro="" textlink="">
      <xdr:nvSpPr>
        <xdr:cNvPr id="881" name="テキスト ボックス 880"/>
        <xdr:cNvSpPr txBox="1"/>
      </xdr:nvSpPr>
      <xdr:spPr>
        <a:xfrm>
          <a:off x="18389111" y="124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2" name="直線コネクタ 891"/>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3" name="テキスト ボックス 892"/>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4" name="直線コネクタ 893"/>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5" name="テキスト ボックス 894"/>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6" name="直線コネクタ 895"/>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7" name="テキスト ボックス 896"/>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8" name="直線コネクタ 897"/>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99" name="テキスト ボックス 898"/>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1" name="テキスト ボックス 900"/>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3" name="直線コネクタ 902"/>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4"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6"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7" name="直線コネクタ 90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8" name="直線コネクタ 907"/>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09"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0" name="フローチャート : 判断 909"/>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1" name="直線コネクタ 910"/>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157480</xdr:rowOff>
    </xdr:from>
    <xdr:to>
      <xdr:col>31</xdr:col>
      <xdr:colOff>85725</xdr:colOff>
      <xdr:row>91</xdr:row>
      <xdr:rowOff>87630</xdr:rowOff>
    </xdr:to>
    <xdr:sp macro="" textlink="">
      <xdr:nvSpPr>
        <xdr:cNvPr id="912" name="フローチャート : 判断 911"/>
        <xdr:cNvSpPr/>
      </xdr:nvSpPr>
      <xdr:spPr>
        <a:xfrm>
          <a:off x="21272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89</xdr:row>
      <xdr:rowOff>104157</xdr:rowOff>
    </xdr:from>
    <xdr:ext cx="313932" cy="259045"/>
    <xdr:sp macro="" textlink="">
      <xdr:nvSpPr>
        <xdr:cNvPr id="913" name="テキスト ボックス 912"/>
        <xdr:cNvSpPr txBox="1"/>
      </xdr:nvSpPr>
      <xdr:spPr>
        <a:xfrm>
          <a:off x="21166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4" name="直線コネクタ 913"/>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20320</xdr:rowOff>
    </xdr:from>
    <xdr:to>
      <xdr:col>29</xdr:col>
      <xdr:colOff>568325</xdr:colOff>
      <xdr:row>94</xdr:row>
      <xdr:rowOff>121920</xdr:rowOff>
    </xdr:to>
    <xdr:sp macro="" textlink="">
      <xdr:nvSpPr>
        <xdr:cNvPr id="915" name="フローチャート : 判断 914"/>
        <xdr:cNvSpPr/>
      </xdr:nvSpPr>
      <xdr:spPr>
        <a:xfrm>
          <a:off x="20383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92</xdr:row>
      <xdr:rowOff>138447</xdr:rowOff>
    </xdr:from>
    <xdr:ext cx="313932" cy="259045"/>
    <xdr:sp macro="" textlink="">
      <xdr:nvSpPr>
        <xdr:cNvPr id="916" name="テキスト ボックス 915"/>
        <xdr:cNvSpPr txBox="1"/>
      </xdr:nvSpPr>
      <xdr:spPr>
        <a:xfrm>
          <a:off x="20277333" y="1591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7" name="直線コネクタ 916"/>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95</xdr:row>
      <xdr:rowOff>8889</xdr:rowOff>
    </xdr:from>
    <xdr:to>
      <xdr:col>28</xdr:col>
      <xdr:colOff>365125</xdr:colOff>
      <xdr:row>95</xdr:row>
      <xdr:rowOff>110489</xdr:rowOff>
    </xdr:to>
    <xdr:sp macro="" textlink="">
      <xdr:nvSpPr>
        <xdr:cNvPr id="918" name="フローチャート : 判断 917"/>
        <xdr:cNvSpPr/>
      </xdr:nvSpPr>
      <xdr:spPr>
        <a:xfrm>
          <a:off x="194945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93</xdr:row>
      <xdr:rowOff>127016</xdr:rowOff>
    </xdr:from>
    <xdr:ext cx="313932" cy="259045"/>
    <xdr:sp macro="" textlink="">
      <xdr:nvSpPr>
        <xdr:cNvPr id="919" name="テキスト ボックス 918"/>
        <xdr:cNvSpPr txBox="1"/>
      </xdr:nvSpPr>
      <xdr:spPr>
        <a:xfrm>
          <a:off x="19388333" y="16071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96</xdr:row>
      <xdr:rowOff>66039</xdr:rowOff>
    </xdr:from>
    <xdr:to>
      <xdr:col>27</xdr:col>
      <xdr:colOff>161925</xdr:colOff>
      <xdr:row>96</xdr:row>
      <xdr:rowOff>167639</xdr:rowOff>
    </xdr:to>
    <xdr:sp macro="" textlink="">
      <xdr:nvSpPr>
        <xdr:cNvPr id="920" name="フローチャート : 判断 919"/>
        <xdr:cNvSpPr/>
      </xdr:nvSpPr>
      <xdr:spPr>
        <a:xfrm>
          <a:off x="18605500" y="1652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95</xdr:row>
      <xdr:rowOff>12716</xdr:rowOff>
    </xdr:from>
    <xdr:ext cx="313932" cy="259045"/>
    <xdr:sp macro="" textlink="">
      <xdr:nvSpPr>
        <xdr:cNvPr id="921" name="テキスト ボックス 920"/>
        <xdr:cNvSpPr txBox="1"/>
      </xdr:nvSpPr>
      <xdr:spPr>
        <a:xfrm>
          <a:off x="18499333" y="16300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7" name="円/楕円 926"/>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8"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9" name="円/楕円 928"/>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30" name="テキスト ボックス 92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1" name="円/楕円 930"/>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2" name="テキスト ボックス 931"/>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3" name="円/楕円 932"/>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4" name="テキスト ボックス 93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5" name="円/楕円 934"/>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6" name="テキスト ボックス 935"/>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住民一人当たりのコスト</a:t>
          </a:r>
          <a:r>
            <a:rPr kumimoji="1" lang="en-US" altLang="ja-JP" sz="1300">
              <a:latin typeface="ＭＳ Ｐゴシック"/>
            </a:rPr>
            <a:t>】</a:t>
          </a:r>
        </a:p>
        <a:p>
          <a:r>
            <a:rPr kumimoji="1" lang="ja-JP" altLang="en-US" sz="1300">
              <a:latin typeface="ＭＳ Ｐゴシック"/>
            </a:rPr>
            <a:t>　物件費については、自治体情報セキュリティ強化対策事業の増などにより、前年度に比べ増加した。</a:t>
          </a:r>
          <a:endParaRPr kumimoji="1" lang="en-US" altLang="ja-JP" sz="1300">
            <a:latin typeface="ＭＳ Ｐゴシック"/>
          </a:endParaRPr>
        </a:p>
        <a:p>
          <a:r>
            <a:rPr kumimoji="1" lang="ja-JP" altLang="en-US" sz="1300">
              <a:latin typeface="ＭＳ Ｐゴシック"/>
            </a:rPr>
            <a:t>　維持補修費については、市道維持管理事業や道路除雪事業の増などにより、前年度に比べ増加した。</a:t>
          </a:r>
          <a:endParaRPr kumimoji="1" lang="en-US" altLang="ja-JP" sz="1300">
            <a:latin typeface="ＭＳ Ｐゴシック"/>
          </a:endParaRPr>
        </a:p>
        <a:p>
          <a:r>
            <a:rPr kumimoji="1" lang="ja-JP" altLang="en-US" sz="1300">
              <a:latin typeface="ＭＳ Ｐゴシック"/>
            </a:rPr>
            <a:t>　扶助費については、年金生活者等支援臨時福祉給付金事業の増などにより、前年度に比べ増加した。</a:t>
          </a:r>
          <a:endParaRPr kumimoji="1" lang="en-US" altLang="ja-JP" sz="1300">
            <a:latin typeface="ＭＳ Ｐゴシック"/>
          </a:endParaRPr>
        </a:p>
        <a:p>
          <a:r>
            <a:rPr kumimoji="1" lang="ja-JP" altLang="en-US" sz="1300">
              <a:latin typeface="ＭＳ Ｐゴシック"/>
            </a:rPr>
            <a:t>　公債費については、類似団体に比べ高い状況にあるものの、繰上償還の実施による地方債残高の減などにより、減少傾向にある。　</a:t>
          </a:r>
          <a:endParaRPr kumimoji="1" lang="en-US" altLang="ja-JP" sz="1300">
            <a:latin typeface="ＭＳ Ｐゴシック"/>
          </a:endParaRPr>
        </a:p>
        <a:p>
          <a:r>
            <a:rPr kumimoji="1" lang="ja-JP" altLang="en-US" sz="1300">
              <a:latin typeface="ＭＳ Ｐゴシック"/>
            </a:rPr>
            <a:t>　補助費等・投資及び出資金については、下水道事業会計への補助金・出資金が影響し、依然として類似団体に比べ高い状況にある。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28,733
28,515
429.29
20,926,684
19,851,068
1,035,148
14,192,034
26,315,990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38.6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23685</xdr:rowOff>
    </xdr:from>
    <xdr:to>
      <xdr:col>6</xdr:col>
      <xdr:colOff>511175</xdr:colOff>
      <xdr:row>34</xdr:row>
      <xdr:rowOff>117602</xdr:rowOff>
    </xdr:to>
    <xdr:cxnSp macro="">
      <xdr:nvCxnSpPr>
        <xdr:cNvPr id="61" name="直線コネクタ 60"/>
        <xdr:cNvCxnSpPr/>
      </xdr:nvCxnSpPr>
      <xdr:spPr>
        <a:xfrm>
          <a:off x="3797300" y="5852985"/>
          <a:ext cx="8382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118000</xdr:rowOff>
    </xdr:from>
    <xdr:ext cx="469744" cy="259045"/>
    <xdr:sp macro="" textlink="">
      <xdr:nvSpPr>
        <xdr:cNvPr id="62" name="議会費平均値テキスト"/>
        <xdr:cNvSpPr txBox="1"/>
      </xdr:nvSpPr>
      <xdr:spPr>
        <a:xfrm>
          <a:off x="4686300" y="61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23685</xdr:rowOff>
    </xdr:from>
    <xdr:to>
      <xdr:col>5</xdr:col>
      <xdr:colOff>358775</xdr:colOff>
      <xdr:row>34</xdr:row>
      <xdr:rowOff>170561</xdr:rowOff>
    </xdr:to>
    <xdr:cxnSp macro="">
      <xdr:nvCxnSpPr>
        <xdr:cNvPr id="64" name="直線コネクタ 63"/>
        <xdr:cNvCxnSpPr/>
      </xdr:nvCxnSpPr>
      <xdr:spPr>
        <a:xfrm flipV="1">
          <a:off x="2908300" y="5852985"/>
          <a:ext cx="889000" cy="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170561</xdr:rowOff>
    </xdr:from>
    <xdr:to>
      <xdr:col>4</xdr:col>
      <xdr:colOff>155575</xdr:colOff>
      <xdr:row>35</xdr:row>
      <xdr:rowOff>1207</xdr:rowOff>
    </xdr:to>
    <xdr:cxnSp macro="">
      <xdr:nvCxnSpPr>
        <xdr:cNvPr id="67" name="直線コネクタ 66"/>
        <xdr:cNvCxnSpPr/>
      </xdr:nvCxnSpPr>
      <xdr:spPr>
        <a:xfrm flipV="1">
          <a:off x="2019300" y="599986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137985</xdr:rowOff>
    </xdr:from>
    <xdr:to>
      <xdr:col>2</xdr:col>
      <xdr:colOff>638175</xdr:colOff>
      <xdr:row>35</xdr:row>
      <xdr:rowOff>1207</xdr:rowOff>
    </xdr:to>
    <xdr:cxnSp macro="">
      <xdr:nvCxnSpPr>
        <xdr:cNvPr id="70" name="直線コネクタ 69"/>
        <xdr:cNvCxnSpPr/>
      </xdr:nvCxnSpPr>
      <xdr:spPr>
        <a:xfrm>
          <a:off x="1130300" y="5795835"/>
          <a:ext cx="889000" cy="20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66802</xdr:rowOff>
    </xdr:from>
    <xdr:to>
      <xdr:col>6</xdr:col>
      <xdr:colOff>561975</xdr:colOff>
      <xdr:row>34</xdr:row>
      <xdr:rowOff>168402</xdr:rowOff>
    </xdr:to>
    <xdr:sp macro="" textlink="">
      <xdr:nvSpPr>
        <xdr:cNvPr id="80" name="円/楕円 79"/>
        <xdr:cNvSpPr/>
      </xdr:nvSpPr>
      <xdr:spPr>
        <a:xfrm>
          <a:off x="45847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89679</xdr:rowOff>
    </xdr:from>
    <xdr:ext cx="469744" cy="259045"/>
    <xdr:sp macro="" textlink="">
      <xdr:nvSpPr>
        <xdr:cNvPr id="81" name="議会費該当値テキスト"/>
        <xdr:cNvSpPr txBox="1"/>
      </xdr:nvSpPr>
      <xdr:spPr>
        <a:xfrm>
          <a:off x="4686300" y="574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144335</xdr:rowOff>
    </xdr:from>
    <xdr:to>
      <xdr:col>5</xdr:col>
      <xdr:colOff>409575</xdr:colOff>
      <xdr:row>34</xdr:row>
      <xdr:rowOff>74485</xdr:rowOff>
    </xdr:to>
    <xdr:sp macro="" textlink="">
      <xdr:nvSpPr>
        <xdr:cNvPr id="82" name="円/楕円 81"/>
        <xdr:cNvSpPr/>
      </xdr:nvSpPr>
      <xdr:spPr>
        <a:xfrm>
          <a:off x="3746500" y="58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91012</xdr:rowOff>
    </xdr:from>
    <xdr:ext cx="469744" cy="259045"/>
    <xdr:sp macro="" textlink="">
      <xdr:nvSpPr>
        <xdr:cNvPr id="83" name="テキスト ボックス 82"/>
        <xdr:cNvSpPr txBox="1"/>
      </xdr:nvSpPr>
      <xdr:spPr>
        <a:xfrm>
          <a:off x="3562427" y="557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119761</xdr:rowOff>
    </xdr:from>
    <xdr:to>
      <xdr:col>4</xdr:col>
      <xdr:colOff>206375</xdr:colOff>
      <xdr:row>35</xdr:row>
      <xdr:rowOff>49911</xdr:rowOff>
    </xdr:to>
    <xdr:sp macro="" textlink="">
      <xdr:nvSpPr>
        <xdr:cNvPr id="84" name="円/楕円 83"/>
        <xdr:cNvSpPr/>
      </xdr:nvSpPr>
      <xdr:spPr>
        <a:xfrm>
          <a:off x="28575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66438</xdr:rowOff>
    </xdr:from>
    <xdr:ext cx="469744" cy="259045"/>
    <xdr:sp macro="" textlink="">
      <xdr:nvSpPr>
        <xdr:cNvPr id="85" name="テキスト ボックス 84"/>
        <xdr:cNvSpPr txBox="1"/>
      </xdr:nvSpPr>
      <xdr:spPr>
        <a:xfrm>
          <a:off x="2673427" y="572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121857</xdr:rowOff>
    </xdr:from>
    <xdr:to>
      <xdr:col>3</xdr:col>
      <xdr:colOff>3175</xdr:colOff>
      <xdr:row>35</xdr:row>
      <xdr:rowOff>52007</xdr:rowOff>
    </xdr:to>
    <xdr:sp macro="" textlink="">
      <xdr:nvSpPr>
        <xdr:cNvPr id="86" name="円/楕円 85"/>
        <xdr:cNvSpPr/>
      </xdr:nvSpPr>
      <xdr:spPr>
        <a:xfrm>
          <a:off x="1968500" y="59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68534</xdr:rowOff>
    </xdr:from>
    <xdr:ext cx="469744" cy="259045"/>
    <xdr:sp macro="" textlink="">
      <xdr:nvSpPr>
        <xdr:cNvPr id="87" name="テキスト ボックス 86"/>
        <xdr:cNvSpPr txBox="1"/>
      </xdr:nvSpPr>
      <xdr:spPr>
        <a:xfrm>
          <a:off x="1784427" y="572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87185</xdr:rowOff>
    </xdr:from>
    <xdr:to>
      <xdr:col>1</xdr:col>
      <xdr:colOff>485775</xdr:colOff>
      <xdr:row>34</xdr:row>
      <xdr:rowOff>17335</xdr:rowOff>
    </xdr:to>
    <xdr:sp macro="" textlink="">
      <xdr:nvSpPr>
        <xdr:cNvPr id="88" name="円/楕円 87"/>
        <xdr:cNvSpPr/>
      </xdr:nvSpPr>
      <xdr:spPr>
        <a:xfrm>
          <a:off x="1079500" y="574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33862</xdr:rowOff>
    </xdr:from>
    <xdr:ext cx="469744" cy="259045"/>
    <xdr:sp macro="" textlink="">
      <xdr:nvSpPr>
        <xdr:cNvPr id="89" name="テキスト ボックス 88"/>
        <xdr:cNvSpPr txBox="1"/>
      </xdr:nvSpPr>
      <xdr:spPr>
        <a:xfrm>
          <a:off x="895427" y="552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159720</xdr:rowOff>
    </xdr:from>
    <xdr:to>
      <xdr:col>6</xdr:col>
      <xdr:colOff>511175</xdr:colOff>
      <xdr:row>59</xdr:row>
      <xdr:rowOff>5713</xdr:rowOff>
    </xdr:to>
    <xdr:cxnSp macro="">
      <xdr:nvCxnSpPr>
        <xdr:cNvPr id="120" name="直線コネクタ 119"/>
        <xdr:cNvCxnSpPr/>
      </xdr:nvCxnSpPr>
      <xdr:spPr>
        <a:xfrm>
          <a:off x="3797300" y="10103820"/>
          <a:ext cx="8382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147255</xdr:rowOff>
    </xdr:from>
    <xdr:ext cx="534377" cy="259045"/>
    <xdr:sp macro="" textlink="">
      <xdr:nvSpPr>
        <xdr:cNvPr id="121" name="総務費平均値テキスト"/>
        <xdr:cNvSpPr txBox="1"/>
      </xdr:nvSpPr>
      <xdr:spPr>
        <a:xfrm>
          <a:off x="4686300" y="991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159720</xdr:rowOff>
    </xdr:from>
    <xdr:to>
      <xdr:col>5</xdr:col>
      <xdr:colOff>358775</xdr:colOff>
      <xdr:row>58</xdr:row>
      <xdr:rowOff>162159</xdr:rowOff>
    </xdr:to>
    <xdr:cxnSp macro="">
      <xdr:nvCxnSpPr>
        <xdr:cNvPr id="123" name="直線コネクタ 122"/>
        <xdr:cNvCxnSpPr/>
      </xdr:nvCxnSpPr>
      <xdr:spPr>
        <a:xfrm flipV="1">
          <a:off x="2908300" y="10103820"/>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129692</xdr:rowOff>
    </xdr:from>
    <xdr:to>
      <xdr:col>5</xdr:col>
      <xdr:colOff>409575</xdr:colOff>
      <xdr:row>59</xdr:row>
      <xdr:rowOff>59842</xdr:rowOff>
    </xdr:to>
    <xdr:sp macro="" textlink="">
      <xdr:nvSpPr>
        <xdr:cNvPr id="124" name="フローチャート : 判断 123"/>
        <xdr:cNvSpPr/>
      </xdr:nvSpPr>
      <xdr:spPr>
        <a:xfrm>
          <a:off x="3746500" y="1007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50969</xdr:rowOff>
    </xdr:from>
    <xdr:ext cx="534377" cy="259045"/>
    <xdr:sp macro="" textlink="">
      <xdr:nvSpPr>
        <xdr:cNvPr id="125" name="テキスト ボックス 124"/>
        <xdr:cNvSpPr txBox="1"/>
      </xdr:nvSpPr>
      <xdr:spPr>
        <a:xfrm>
          <a:off x="3530111" y="101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162159</xdr:rowOff>
    </xdr:from>
    <xdr:to>
      <xdr:col>4</xdr:col>
      <xdr:colOff>155575</xdr:colOff>
      <xdr:row>58</xdr:row>
      <xdr:rowOff>165884</xdr:rowOff>
    </xdr:to>
    <xdr:cxnSp macro="">
      <xdr:nvCxnSpPr>
        <xdr:cNvPr id="126" name="直線コネクタ 125"/>
        <xdr:cNvCxnSpPr/>
      </xdr:nvCxnSpPr>
      <xdr:spPr>
        <a:xfrm flipV="1">
          <a:off x="2019300" y="10106259"/>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121873</xdr:rowOff>
    </xdr:from>
    <xdr:to>
      <xdr:col>4</xdr:col>
      <xdr:colOff>206375</xdr:colOff>
      <xdr:row>59</xdr:row>
      <xdr:rowOff>52023</xdr:rowOff>
    </xdr:to>
    <xdr:sp macro="" textlink="">
      <xdr:nvSpPr>
        <xdr:cNvPr id="127" name="フローチャート : 判断 126"/>
        <xdr:cNvSpPr/>
      </xdr:nvSpPr>
      <xdr:spPr>
        <a:xfrm>
          <a:off x="2857500" y="1006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43150</xdr:rowOff>
    </xdr:from>
    <xdr:ext cx="534377" cy="259045"/>
    <xdr:sp macro="" textlink="">
      <xdr:nvSpPr>
        <xdr:cNvPr id="128" name="テキスト ボックス 127"/>
        <xdr:cNvSpPr txBox="1"/>
      </xdr:nvSpPr>
      <xdr:spPr>
        <a:xfrm>
          <a:off x="2641111" y="1015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158834</xdr:rowOff>
    </xdr:from>
    <xdr:to>
      <xdr:col>2</xdr:col>
      <xdr:colOff>638175</xdr:colOff>
      <xdr:row>58</xdr:row>
      <xdr:rowOff>165884</xdr:rowOff>
    </xdr:to>
    <xdr:cxnSp macro="">
      <xdr:nvCxnSpPr>
        <xdr:cNvPr id="129" name="直線コネクタ 128"/>
        <xdr:cNvCxnSpPr/>
      </xdr:nvCxnSpPr>
      <xdr:spPr>
        <a:xfrm>
          <a:off x="1130300" y="10102934"/>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129000</xdr:rowOff>
    </xdr:from>
    <xdr:to>
      <xdr:col>3</xdr:col>
      <xdr:colOff>3175</xdr:colOff>
      <xdr:row>59</xdr:row>
      <xdr:rowOff>59150</xdr:rowOff>
    </xdr:to>
    <xdr:sp macro="" textlink="">
      <xdr:nvSpPr>
        <xdr:cNvPr id="130" name="フローチャート : 判断 129"/>
        <xdr:cNvSpPr/>
      </xdr:nvSpPr>
      <xdr:spPr>
        <a:xfrm>
          <a:off x="1968500" y="100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50277</xdr:rowOff>
    </xdr:from>
    <xdr:ext cx="534377" cy="259045"/>
    <xdr:sp macro="" textlink="">
      <xdr:nvSpPr>
        <xdr:cNvPr id="131" name="テキスト ボックス 130"/>
        <xdr:cNvSpPr txBox="1"/>
      </xdr:nvSpPr>
      <xdr:spPr>
        <a:xfrm>
          <a:off x="1752111" y="1016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99419</xdr:rowOff>
    </xdr:from>
    <xdr:to>
      <xdr:col>1</xdr:col>
      <xdr:colOff>485775</xdr:colOff>
      <xdr:row>59</xdr:row>
      <xdr:rowOff>29569</xdr:rowOff>
    </xdr:to>
    <xdr:sp macro="" textlink="">
      <xdr:nvSpPr>
        <xdr:cNvPr id="132" name="フローチャート : 判断 131"/>
        <xdr:cNvSpPr/>
      </xdr:nvSpPr>
      <xdr:spPr>
        <a:xfrm>
          <a:off x="1079500" y="1004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46096</xdr:rowOff>
    </xdr:from>
    <xdr:ext cx="599010" cy="259045"/>
    <xdr:sp macro="" textlink="">
      <xdr:nvSpPr>
        <xdr:cNvPr id="133" name="テキスト ボックス 132"/>
        <xdr:cNvSpPr txBox="1"/>
      </xdr:nvSpPr>
      <xdr:spPr>
        <a:xfrm>
          <a:off x="830794" y="98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126363</xdr:rowOff>
    </xdr:from>
    <xdr:to>
      <xdr:col>6</xdr:col>
      <xdr:colOff>561975</xdr:colOff>
      <xdr:row>59</xdr:row>
      <xdr:rowOff>56513</xdr:rowOff>
    </xdr:to>
    <xdr:sp macro="" textlink="">
      <xdr:nvSpPr>
        <xdr:cNvPr id="139" name="円/楕円 138"/>
        <xdr:cNvSpPr/>
      </xdr:nvSpPr>
      <xdr:spPr>
        <a:xfrm>
          <a:off x="4584700" y="1007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102804</xdr:rowOff>
    </xdr:from>
    <xdr:ext cx="534377" cy="259045"/>
    <xdr:sp macro="" textlink="">
      <xdr:nvSpPr>
        <xdr:cNvPr id="140" name="総務費該当値テキスト"/>
        <xdr:cNvSpPr txBox="1"/>
      </xdr:nvSpPr>
      <xdr:spPr>
        <a:xfrm>
          <a:off x="4686300" y="100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85,585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108920</xdr:rowOff>
    </xdr:from>
    <xdr:to>
      <xdr:col>5</xdr:col>
      <xdr:colOff>409575</xdr:colOff>
      <xdr:row>59</xdr:row>
      <xdr:rowOff>39070</xdr:rowOff>
    </xdr:to>
    <xdr:sp macro="" textlink="">
      <xdr:nvSpPr>
        <xdr:cNvPr id="141" name="円/楕円 140"/>
        <xdr:cNvSpPr/>
      </xdr:nvSpPr>
      <xdr:spPr>
        <a:xfrm>
          <a:off x="3746500" y="100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55597</xdr:rowOff>
    </xdr:from>
    <xdr:ext cx="599010" cy="259045"/>
    <xdr:sp macro="" textlink="">
      <xdr:nvSpPr>
        <xdr:cNvPr id="142" name="テキスト ボックス 141"/>
        <xdr:cNvSpPr txBox="1"/>
      </xdr:nvSpPr>
      <xdr:spPr>
        <a:xfrm>
          <a:off x="3497794" y="982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101,609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111359</xdr:rowOff>
    </xdr:from>
    <xdr:to>
      <xdr:col>4</xdr:col>
      <xdr:colOff>206375</xdr:colOff>
      <xdr:row>59</xdr:row>
      <xdr:rowOff>41509</xdr:rowOff>
    </xdr:to>
    <xdr:sp macro="" textlink="">
      <xdr:nvSpPr>
        <xdr:cNvPr id="143" name="円/楕円 142"/>
        <xdr:cNvSpPr/>
      </xdr:nvSpPr>
      <xdr:spPr>
        <a:xfrm>
          <a:off x="2857500" y="100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58036</xdr:rowOff>
    </xdr:from>
    <xdr:ext cx="534377" cy="259045"/>
    <xdr:sp macro="" textlink="">
      <xdr:nvSpPr>
        <xdr:cNvPr id="144" name="テキスト ボックス 143"/>
        <xdr:cNvSpPr txBox="1"/>
      </xdr:nvSpPr>
      <xdr:spPr>
        <a:xfrm>
          <a:off x="2641111" y="983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99,368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115084</xdr:rowOff>
    </xdr:from>
    <xdr:to>
      <xdr:col>3</xdr:col>
      <xdr:colOff>3175</xdr:colOff>
      <xdr:row>59</xdr:row>
      <xdr:rowOff>45234</xdr:rowOff>
    </xdr:to>
    <xdr:sp macro="" textlink="">
      <xdr:nvSpPr>
        <xdr:cNvPr id="145" name="円/楕円 144"/>
        <xdr:cNvSpPr/>
      </xdr:nvSpPr>
      <xdr:spPr>
        <a:xfrm>
          <a:off x="1968500" y="1005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61761</xdr:rowOff>
    </xdr:from>
    <xdr:ext cx="534377" cy="259045"/>
    <xdr:sp macro="" textlink="">
      <xdr:nvSpPr>
        <xdr:cNvPr id="146" name="テキスト ボックス 145"/>
        <xdr:cNvSpPr txBox="1"/>
      </xdr:nvSpPr>
      <xdr:spPr>
        <a:xfrm>
          <a:off x="1752111" y="983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108034</xdr:rowOff>
    </xdr:from>
    <xdr:to>
      <xdr:col>1</xdr:col>
      <xdr:colOff>485775</xdr:colOff>
      <xdr:row>59</xdr:row>
      <xdr:rowOff>38184</xdr:rowOff>
    </xdr:to>
    <xdr:sp macro="" textlink="">
      <xdr:nvSpPr>
        <xdr:cNvPr id="147" name="円/楕円 146"/>
        <xdr:cNvSpPr/>
      </xdr:nvSpPr>
      <xdr:spPr>
        <a:xfrm>
          <a:off x="1079500" y="100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29311</xdr:rowOff>
    </xdr:from>
    <xdr:ext cx="599010" cy="259045"/>
    <xdr:sp macro="" textlink="">
      <xdr:nvSpPr>
        <xdr:cNvPr id="148" name="テキスト ボックス 147"/>
        <xdr:cNvSpPr txBox="1"/>
      </xdr:nvSpPr>
      <xdr:spPr>
        <a:xfrm>
          <a:off x="830794" y="1014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167525</xdr:rowOff>
    </xdr:from>
    <xdr:to>
      <xdr:col>6</xdr:col>
      <xdr:colOff>511175</xdr:colOff>
      <xdr:row>75</xdr:row>
      <xdr:rowOff>115545</xdr:rowOff>
    </xdr:to>
    <xdr:cxnSp macro="">
      <xdr:nvCxnSpPr>
        <xdr:cNvPr id="178" name="直線コネクタ 177"/>
        <xdr:cNvCxnSpPr/>
      </xdr:nvCxnSpPr>
      <xdr:spPr>
        <a:xfrm flipV="1">
          <a:off x="3797300" y="12854825"/>
          <a:ext cx="838200" cy="1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144493</xdr:rowOff>
    </xdr:from>
    <xdr:ext cx="599010" cy="259045"/>
    <xdr:sp macro="" textlink="">
      <xdr:nvSpPr>
        <xdr:cNvPr id="179" name="民生費平均値テキスト"/>
        <xdr:cNvSpPr txBox="1"/>
      </xdr:nvSpPr>
      <xdr:spPr>
        <a:xfrm>
          <a:off x="4686300" y="13003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115545</xdr:rowOff>
    </xdr:from>
    <xdr:to>
      <xdr:col>5</xdr:col>
      <xdr:colOff>358775</xdr:colOff>
      <xdr:row>76</xdr:row>
      <xdr:rowOff>88024</xdr:rowOff>
    </xdr:to>
    <xdr:cxnSp macro="">
      <xdr:nvCxnSpPr>
        <xdr:cNvPr id="181" name="直線コネクタ 180"/>
        <xdr:cNvCxnSpPr/>
      </xdr:nvCxnSpPr>
      <xdr:spPr>
        <a:xfrm flipV="1">
          <a:off x="2908300" y="12974295"/>
          <a:ext cx="889000" cy="1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64109</xdr:rowOff>
    </xdr:from>
    <xdr:to>
      <xdr:col>5</xdr:col>
      <xdr:colOff>409575</xdr:colOff>
      <xdr:row>75</xdr:row>
      <xdr:rowOff>165709</xdr:rowOff>
    </xdr:to>
    <xdr:sp macro="" textlink="">
      <xdr:nvSpPr>
        <xdr:cNvPr id="182" name="フローチャート : 判断 181"/>
        <xdr:cNvSpPr/>
      </xdr:nvSpPr>
      <xdr:spPr>
        <a:xfrm>
          <a:off x="3746500" y="129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10786</xdr:rowOff>
    </xdr:from>
    <xdr:ext cx="599010" cy="259045"/>
    <xdr:sp macro="" textlink="">
      <xdr:nvSpPr>
        <xdr:cNvPr id="183" name="テキスト ボックス 182"/>
        <xdr:cNvSpPr txBox="1"/>
      </xdr:nvSpPr>
      <xdr:spPr>
        <a:xfrm>
          <a:off x="3497794" y="1269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88024</xdr:rowOff>
    </xdr:from>
    <xdr:to>
      <xdr:col>4</xdr:col>
      <xdr:colOff>155575</xdr:colOff>
      <xdr:row>77</xdr:row>
      <xdr:rowOff>45365</xdr:rowOff>
    </xdr:to>
    <xdr:cxnSp macro="">
      <xdr:nvCxnSpPr>
        <xdr:cNvPr id="184" name="直線コネクタ 183"/>
        <xdr:cNvCxnSpPr/>
      </xdr:nvCxnSpPr>
      <xdr:spPr>
        <a:xfrm flipV="1">
          <a:off x="2019300" y="13118224"/>
          <a:ext cx="889000" cy="1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159183</xdr:rowOff>
    </xdr:from>
    <xdr:to>
      <xdr:col>4</xdr:col>
      <xdr:colOff>206375</xdr:colOff>
      <xdr:row>76</xdr:row>
      <xdr:rowOff>89333</xdr:rowOff>
    </xdr:to>
    <xdr:sp macro="" textlink="">
      <xdr:nvSpPr>
        <xdr:cNvPr id="185" name="フローチャート : 判断 184"/>
        <xdr:cNvSpPr/>
      </xdr:nvSpPr>
      <xdr:spPr>
        <a:xfrm>
          <a:off x="2857500" y="130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105859</xdr:rowOff>
    </xdr:from>
    <xdr:ext cx="599010" cy="259045"/>
    <xdr:sp macro="" textlink="">
      <xdr:nvSpPr>
        <xdr:cNvPr id="186" name="テキスト ボックス 185"/>
        <xdr:cNvSpPr txBox="1"/>
      </xdr:nvSpPr>
      <xdr:spPr>
        <a:xfrm>
          <a:off x="2608794" y="1279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45365</xdr:rowOff>
    </xdr:from>
    <xdr:to>
      <xdr:col>2</xdr:col>
      <xdr:colOff>638175</xdr:colOff>
      <xdr:row>77</xdr:row>
      <xdr:rowOff>72022</xdr:rowOff>
    </xdr:to>
    <xdr:cxnSp macro="">
      <xdr:nvCxnSpPr>
        <xdr:cNvPr id="187" name="直線コネクタ 186"/>
        <xdr:cNvCxnSpPr/>
      </xdr:nvCxnSpPr>
      <xdr:spPr>
        <a:xfrm flipV="1">
          <a:off x="1130300" y="13247015"/>
          <a:ext cx="889000" cy="2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32905</xdr:rowOff>
    </xdr:from>
    <xdr:to>
      <xdr:col>3</xdr:col>
      <xdr:colOff>3175</xdr:colOff>
      <xdr:row>76</xdr:row>
      <xdr:rowOff>134505</xdr:rowOff>
    </xdr:to>
    <xdr:sp macro="" textlink="">
      <xdr:nvSpPr>
        <xdr:cNvPr id="188" name="フローチャート : 判断 187"/>
        <xdr:cNvSpPr/>
      </xdr:nvSpPr>
      <xdr:spPr>
        <a:xfrm>
          <a:off x="1968500" y="13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151033</xdr:rowOff>
    </xdr:from>
    <xdr:ext cx="599010" cy="259045"/>
    <xdr:sp macro="" textlink="">
      <xdr:nvSpPr>
        <xdr:cNvPr id="189" name="テキスト ボックス 188"/>
        <xdr:cNvSpPr txBox="1"/>
      </xdr:nvSpPr>
      <xdr:spPr>
        <a:xfrm>
          <a:off x="1719794" y="1283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66497</xdr:rowOff>
    </xdr:from>
    <xdr:to>
      <xdr:col>1</xdr:col>
      <xdr:colOff>485775</xdr:colOff>
      <xdr:row>76</xdr:row>
      <xdr:rowOff>168097</xdr:rowOff>
    </xdr:to>
    <xdr:sp macro="" textlink="">
      <xdr:nvSpPr>
        <xdr:cNvPr id="190" name="フローチャート : 判断 189"/>
        <xdr:cNvSpPr/>
      </xdr:nvSpPr>
      <xdr:spPr>
        <a:xfrm>
          <a:off x="1079500" y="1309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13174</xdr:rowOff>
    </xdr:from>
    <xdr:ext cx="599010" cy="259045"/>
    <xdr:sp macro="" textlink="">
      <xdr:nvSpPr>
        <xdr:cNvPr id="191" name="テキスト ボックス 190"/>
        <xdr:cNvSpPr txBox="1"/>
      </xdr:nvSpPr>
      <xdr:spPr>
        <a:xfrm>
          <a:off x="830794" y="1287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116725</xdr:rowOff>
    </xdr:from>
    <xdr:to>
      <xdr:col>6</xdr:col>
      <xdr:colOff>561975</xdr:colOff>
      <xdr:row>75</xdr:row>
      <xdr:rowOff>46875</xdr:rowOff>
    </xdr:to>
    <xdr:sp macro="" textlink="">
      <xdr:nvSpPr>
        <xdr:cNvPr id="197" name="円/楕円 196"/>
        <xdr:cNvSpPr/>
      </xdr:nvSpPr>
      <xdr:spPr>
        <a:xfrm>
          <a:off x="4584700" y="128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139602</xdr:rowOff>
    </xdr:from>
    <xdr:ext cx="599010" cy="259045"/>
    <xdr:sp macro="" textlink="">
      <xdr:nvSpPr>
        <xdr:cNvPr id="198" name="民生費該当値テキスト"/>
        <xdr:cNvSpPr txBox="1"/>
      </xdr:nvSpPr>
      <xdr:spPr>
        <a:xfrm>
          <a:off x="4686300" y="1265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177,809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64745</xdr:rowOff>
    </xdr:from>
    <xdr:to>
      <xdr:col>5</xdr:col>
      <xdr:colOff>409575</xdr:colOff>
      <xdr:row>75</xdr:row>
      <xdr:rowOff>166345</xdr:rowOff>
    </xdr:to>
    <xdr:sp macro="" textlink="">
      <xdr:nvSpPr>
        <xdr:cNvPr id="199" name="円/楕円 198"/>
        <xdr:cNvSpPr/>
      </xdr:nvSpPr>
      <xdr:spPr>
        <a:xfrm>
          <a:off x="3746500" y="129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157472</xdr:rowOff>
    </xdr:from>
    <xdr:ext cx="599010" cy="259045"/>
    <xdr:sp macro="" textlink="">
      <xdr:nvSpPr>
        <xdr:cNvPr id="200" name="テキスト ボックス 199"/>
        <xdr:cNvSpPr txBox="1"/>
      </xdr:nvSpPr>
      <xdr:spPr>
        <a:xfrm>
          <a:off x="3497794" y="130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168,402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37224</xdr:rowOff>
    </xdr:from>
    <xdr:to>
      <xdr:col>4</xdr:col>
      <xdr:colOff>206375</xdr:colOff>
      <xdr:row>76</xdr:row>
      <xdr:rowOff>138824</xdr:rowOff>
    </xdr:to>
    <xdr:sp macro="" textlink="">
      <xdr:nvSpPr>
        <xdr:cNvPr id="201" name="円/楕円 200"/>
        <xdr:cNvSpPr/>
      </xdr:nvSpPr>
      <xdr:spPr>
        <a:xfrm>
          <a:off x="2857500" y="130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129951</xdr:rowOff>
    </xdr:from>
    <xdr:ext cx="599010" cy="259045"/>
    <xdr:sp macro="" textlink="">
      <xdr:nvSpPr>
        <xdr:cNvPr id="202" name="テキスト ボックス 201"/>
        <xdr:cNvSpPr txBox="1"/>
      </xdr:nvSpPr>
      <xdr:spPr>
        <a:xfrm>
          <a:off x="2608794" y="1316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157,069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166015</xdr:rowOff>
    </xdr:from>
    <xdr:to>
      <xdr:col>3</xdr:col>
      <xdr:colOff>3175</xdr:colOff>
      <xdr:row>77</xdr:row>
      <xdr:rowOff>96165</xdr:rowOff>
    </xdr:to>
    <xdr:sp macro="" textlink="">
      <xdr:nvSpPr>
        <xdr:cNvPr id="203" name="円/楕円 202"/>
        <xdr:cNvSpPr/>
      </xdr:nvSpPr>
      <xdr:spPr>
        <a:xfrm>
          <a:off x="1968500" y="131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87292</xdr:rowOff>
    </xdr:from>
    <xdr:ext cx="599010" cy="259045"/>
    <xdr:sp macro="" textlink="">
      <xdr:nvSpPr>
        <xdr:cNvPr id="204" name="テキスト ボックス 203"/>
        <xdr:cNvSpPr txBox="1"/>
      </xdr:nvSpPr>
      <xdr:spPr>
        <a:xfrm>
          <a:off x="1719794" y="132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21222</xdr:rowOff>
    </xdr:from>
    <xdr:to>
      <xdr:col>1</xdr:col>
      <xdr:colOff>485775</xdr:colOff>
      <xdr:row>77</xdr:row>
      <xdr:rowOff>122822</xdr:rowOff>
    </xdr:to>
    <xdr:sp macro="" textlink="">
      <xdr:nvSpPr>
        <xdr:cNvPr id="205" name="円/楕円 204"/>
        <xdr:cNvSpPr/>
      </xdr:nvSpPr>
      <xdr:spPr>
        <a:xfrm>
          <a:off x="1079500" y="132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113949</xdr:rowOff>
    </xdr:from>
    <xdr:ext cx="599010" cy="259045"/>
    <xdr:sp macro="" textlink="">
      <xdr:nvSpPr>
        <xdr:cNvPr id="206" name="テキスト ボックス 205"/>
        <xdr:cNvSpPr txBox="1"/>
      </xdr:nvSpPr>
      <xdr:spPr>
        <a:xfrm>
          <a:off x="830794" y="1331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168585</xdr:rowOff>
    </xdr:from>
    <xdr:to>
      <xdr:col>6</xdr:col>
      <xdr:colOff>510540</xdr:colOff>
      <xdr:row>99</xdr:row>
      <xdr:rowOff>80721</xdr:rowOff>
    </xdr:to>
    <xdr:cxnSp macro="">
      <xdr:nvCxnSpPr>
        <xdr:cNvPr id="233" name="直線コネクタ 232"/>
        <xdr:cNvCxnSpPr/>
      </xdr:nvCxnSpPr>
      <xdr:spPr>
        <a:xfrm flipV="1">
          <a:off x="4633595" y="15941985"/>
          <a:ext cx="1270" cy="1112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84548</xdr:rowOff>
    </xdr:from>
    <xdr:ext cx="534377" cy="259045"/>
    <xdr:sp macro="" textlink="">
      <xdr:nvSpPr>
        <xdr:cNvPr id="234" name="衛生費最小値テキスト"/>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80721</xdr:rowOff>
    </xdr:from>
    <xdr:to>
      <xdr:col>6</xdr:col>
      <xdr:colOff>600075</xdr:colOff>
      <xdr:row>99</xdr:row>
      <xdr:rowOff>80721</xdr:rowOff>
    </xdr:to>
    <xdr:cxnSp macro="">
      <xdr:nvCxnSpPr>
        <xdr:cNvPr id="235" name="直線コネクタ 234"/>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115262</xdr:rowOff>
    </xdr:from>
    <xdr:ext cx="534377" cy="259045"/>
    <xdr:sp macro="" textlink="">
      <xdr:nvSpPr>
        <xdr:cNvPr id="236" name="衛生費最大値テキスト"/>
        <xdr:cNvSpPr txBox="1"/>
      </xdr:nvSpPr>
      <xdr:spPr>
        <a:xfrm>
          <a:off x="4686300" y="1571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92</xdr:row>
      <xdr:rowOff>168585</xdr:rowOff>
    </xdr:from>
    <xdr:to>
      <xdr:col>6</xdr:col>
      <xdr:colOff>600075</xdr:colOff>
      <xdr:row>92</xdr:row>
      <xdr:rowOff>168585</xdr:rowOff>
    </xdr:to>
    <xdr:cxnSp macro="">
      <xdr:nvCxnSpPr>
        <xdr:cNvPr id="237" name="直線コネクタ 236"/>
        <xdr:cNvCxnSpPr/>
      </xdr:nvCxnSpPr>
      <xdr:spPr>
        <a:xfrm>
          <a:off x="4546600" y="1594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71267</xdr:rowOff>
    </xdr:from>
    <xdr:to>
      <xdr:col>6</xdr:col>
      <xdr:colOff>511175</xdr:colOff>
      <xdr:row>96</xdr:row>
      <xdr:rowOff>96020</xdr:rowOff>
    </xdr:to>
    <xdr:cxnSp macro="">
      <xdr:nvCxnSpPr>
        <xdr:cNvPr id="238" name="直線コネクタ 237"/>
        <xdr:cNvCxnSpPr/>
      </xdr:nvCxnSpPr>
      <xdr:spPr>
        <a:xfrm>
          <a:off x="3797300" y="16530467"/>
          <a:ext cx="8382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92685</xdr:rowOff>
    </xdr:from>
    <xdr:ext cx="534377" cy="259045"/>
    <xdr:sp macro="" textlink="">
      <xdr:nvSpPr>
        <xdr:cNvPr id="239" name="衛生費平均値テキスト"/>
        <xdr:cNvSpPr txBox="1"/>
      </xdr:nvSpPr>
      <xdr:spPr>
        <a:xfrm>
          <a:off x="4686300" y="16551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114258</xdr:rowOff>
    </xdr:from>
    <xdr:to>
      <xdr:col>6</xdr:col>
      <xdr:colOff>561975</xdr:colOff>
      <xdr:row>97</xdr:row>
      <xdr:rowOff>44408</xdr:rowOff>
    </xdr:to>
    <xdr:sp macro="" textlink="">
      <xdr:nvSpPr>
        <xdr:cNvPr id="240" name="フローチャート : 判断 239"/>
        <xdr:cNvSpPr/>
      </xdr:nvSpPr>
      <xdr:spPr>
        <a:xfrm>
          <a:off x="45847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1217</xdr:rowOff>
    </xdr:from>
    <xdr:to>
      <xdr:col>5</xdr:col>
      <xdr:colOff>358775</xdr:colOff>
      <xdr:row>96</xdr:row>
      <xdr:rowOff>71267</xdr:rowOff>
    </xdr:to>
    <xdr:cxnSp macro="">
      <xdr:nvCxnSpPr>
        <xdr:cNvPr id="241" name="直線コネクタ 240"/>
        <xdr:cNvCxnSpPr/>
      </xdr:nvCxnSpPr>
      <xdr:spPr>
        <a:xfrm>
          <a:off x="2908300" y="15774617"/>
          <a:ext cx="889000" cy="75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51639</xdr:rowOff>
    </xdr:from>
    <xdr:to>
      <xdr:col>5</xdr:col>
      <xdr:colOff>409575</xdr:colOff>
      <xdr:row>96</xdr:row>
      <xdr:rowOff>153239</xdr:rowOff>
    </xdr:to>
    <xdr:sp macro="" textlink="">
      <xdr:nvSpPr>
        <xdr:cNvPr id="242" name="フローチャート : 判断 241"/>
        <xdr:cNvSpPr/>
      </xdr:nvSpPr>
      <xdr:spPr>
        <a:xfrm>
          <a:off x="3746500" y="16510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144366</xdr:rowOff>
    </xdr:from>
    <xdr:ext cx="534377" cy="259045"/>
    <xdr:sp macro="" textlink="">
      <xdr:nvSpPr>
        <xdr:cNvPr id="243" name="テキスト ボックス 242"/>
        <xdr:cNvSpPr txBox="1"/>
      </xdr:nvSpPr>
      <xdr:spPr>
        <a:xfrm>
          <a:off x="3530111" y="166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38838</xdr:rowOff>
    </xdr:from>
    <xdr:to>
      <xdr:col>4</xdr:col>
      <xdr:colOff>155575</xdr:colOff>
      <xdr:row>92</xdr:row>
      <xdr:rowOff>1217</xdr:rowOff>
    </xdr:to>
    <xdr:cxnSp macro="">
      <xdr:nvCxnSpPr>
        <xdr:cNvPr id="244" name="直線コネクタ 243"/>
        <xdr:cNvCxnSpPr/>
      </xdr:nvCxnSpPr>
      <xdr:spPr>
        <a:xfrm>
          <a:off x="2019300" y="15640788"/>
          <a:ext cx="889000" cy="1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70203</xdr:rowOff>
    </xdr:from>
    <xdr:to>
      <xdr:col>4</xdr:col>
      <xdr:colOff>206375</xdr:colOff>
      <xdr:row>97</xdr:row>
      <xdr:rowOff>353</xdr:rowOff>
    </xdr:to>
    <xdr:sp macro="" textlink="">
      <xdr:nvSpPr>
        <xdr:cNvPr id="245" name="フローチャート : 判断 244"/>
        <xdr:cNvSpPr/>
      </xdr:nvSpPr>
      <xdr:spPr>
        <a:xfrm>
          <a:off x="2857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162930</xdr:rowOff>
    </xdr:from>
    <xdr:ext cx="534377" cy="259045"/>
    <xdr:sp macro="" textlink="">
      <xdr:nvSpPr>
        <xdr:cNvPr id="246" name="テキスト ボックス 245"/>
        <xdr:cNvSpPr txBox="1"/>
      </xdr:nvSpPr>
      <xdr:spPr>
        <a:xfrm>
          <a:off x="2641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38838</xdr:rowOff>
    </xdr:from>
    <xdr:to>
      <xdr:col>2</xdr:col>
      <xdr:colOff>638175</xdr:colOff>
      <xdr:row>93</xdr:row>
      <xdr:rowOff>159359</xdr:rowOff>
    </xdr:to>
    <xdr:cxnSp macro="">
      <xdr:nvCxnSpPr>
        <xdr:cNvPr id="247" name="直線コネクタ 246"/>
        <xdr:cNvCxnSpPr/>
      </xdr:nvCxnSpPr>
      <xdr:spPr>
        <a:xfrm flipV="1">
          <a:off x="1130300" y="15640788"/>
          <a:ext cx="889000" cy="4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125509</xdr:rowOff>
    </xdr:from>
    <xdr:to>
      <xdr:col>3</xdr:col>
      <xdr:colOff>3175</xdr:colOff>
      <xdr:row>97</xdr:row>
      <xdr:rowOff>55659</xdr:rowOff>
    </xdr:to>
    <xdr:sp macro="" textlink="">
      <xdr:nvSpPr>
        <xdr:cNvPr id="248" name="フローチャート : 判断 247"/>
        <xdr:cNvSpPr/>
      </xdr:nvSpPr>
      <xdr:spPr>
        <a:xfrm>
          <a:off x="1968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46786</xdr:rowOff>
    </xdr:from>
    <xdr:ext cx="534377" cy="259045"/>
    <xdr:sp macro="" textlink="">
      <xdr:nvSpPr>
        <xdr:cNvPr id="249" name="テキスト ボックス 248"/>
        <xdr:cNvSpPr txBox="1"/>
      </xdr:nvSpPr>
      <xdr:spPr>
        <a:xfrm>
          <a:off x="1752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133934</xdr:rowOff>
    </xdr:from>
    <xdr:to>
      <xdr:col>1</xdr:col>
      <xdr:colOff>485775</xdr:colOff>
      <xdr:row>97</xdr:row>
      <xdr:rowOff>64084</xdr:rowOff>
    </xdr:to>
    <xdr:sp macro="" textlink="">
      <xdr:nvSpPr>
        <xdr:cNvPr id="250" name="フローチャート : 判断 249"/>
        <xdr:cNvSpPr/>
      </xdr:nvSpPr>
      <xdr:spPr>
        <a:xfrm>
          <a:off x="1079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55211</xdr:rowOff>
    </xdr:from>
    <xdr:ext cx="534377" cy="259045"/>
    <xdr:sp macro="" textlink="">
      <xdr:nvSpPr>
        <xdr:cNvPr id="251" name="テキスト ボックス 250"/>
        <xdr:cNvSpPr txBox="1"/>
      </xdr:nvSpPr>
      <xdr:spPr>
        <a:xfrm>
          <a:off x="863111" y="1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45220</xdr:rowOff>
    </xdr:from>
    <xdr:to>
      <xdr:col>6</xdr:col>
      <xdr:colOff>561975</xdr:colOff>
      <xdr:row>96</xdr:row>
      <xdr:rowOff>146820</xdr:rowOff>
    </xdr:to>
    <xdr:sp macro="" textlink="">
      <xdr:nvSpPr>
        <xdr:cNvPr id="257" name="円/楕円 256"/>
        <xdr:cNvSpPr/>
      </xdr:nvSpPr>
      <xdr:spPr>
        <a:xfrm>
          <a:off x="4584700" y="16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68097</xdr:rowOff>
    </xdr:from>
    <xdr:ext cx="534377" cy="259045"/>
    <xdr:sp macro="" textlink="">
      <xdr:nvSpPr>
        <xdr:cNvPr id="258" name="衛生費該当値テキスト"/>
        <xdr:cNvSpPr txBox="1"/>
      </xdr:nvSpPr>
      <xdr:spPr>
        <a:xfrm>
          <a:off x="4686300" y="1635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20467</xdr:rowOff>
    </xdr:from>
    <xdr:to>
      <xdr:col>5</xdr:col>
      <xdr:colOff>409575</xdr:colOff>
      <xdr:row>96</xdr:row>
      <xdr:rowOff>122067</xdr:rowOff>
    </xdr:to>
    <xdr:sp macro="" textlink="">
      <xdr:nvSpPr>
        <xdr:cNvPr id="259" name="円/楕円 258"/>
        <xdr:cNvSpPr/>
      </xdr:nvSpPr>
      <xdr:spPr>
        <a:xfrm>
          <a:off x="3746500" y="164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138594</xdr:rowOff>
    </xdr:from>
    <xdr:ext cx="534377" cy="259045"/>
    <xdr:sp macro="" textlink="">
      <xdr:nvSpPr>
        <xdr:cNvPr id="260" name="テキスト ボックス 259"/>
        <xdr:cNvSpPr txBox="1"/>
      </xdr:nvSpPr>
      <xdr:spPr>
        <a:xfrm>
          <a:off x="3530111" y="162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53,191</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121867</xdr:rowOff>
    </xdr:from>
    <xdr:to>
      <xdr:col>4</xdr:col>
      <xdr:colOff>206375</xdr:colOff>
      <xdr:row>92</xdr:row>
      <xdr:rowOff>52017</xdr:rowOff>
    </xdr:to>
    <xdr:sp macro="" textlink="">
      <xdr:nvSpPr>
        <xdr:cNvPr id="261" name="円/楕円 260"/>
        <xdr:cNvSpPr/>
      </xdr:nvSpPr>
      <xdr:spPr>
        <a:xfrm>
          <a:off x="2857500" y="1572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68544</xdr:rowOff>
    </xdr:from>
    <xdr:ext cx="534377" cy="259045"/>
    <xdr:sp macro="" textlink="">
      <xdr:nvSpPr>
        <xdr:cNvPr id="262" name="テキスト ボックス 261"/>
        <xdr:cNvSpPr txBox="1"/>
      </xdr:nvSpPr>
      <xdr:spPr>
        <a:xfrm>
          <a:off x="2641111" y="1549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99,481</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159488</xdr:rowOff>
    </xdr:from>
    <xdr:to>
      <xdr:col>3</xdr:col>
      <xdr:colOff>3175</xdr:colOff>
      <xdr:row>91</xdr:row>
      <xdr:rowOff>89638</xdr:rowOff>
    </xdr:to>
    <xdr:sp macro="" textlink="">
      <xdr:nvSpPr>
        <xdr:cNvPr id="263" name="円/楕円 262"/>
        <xdr:cNvSpPr/>
      </xdr:nvSpPr>
      <xdr:spPr>
        <a:xfrm>
          <a:off x="1968500" y="1558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106165</xdr:rowOff>
    </xdr:from>
    <xdr:ext cx="599010" cy="259045"/>
    <xdr:sp macro="" textlink="">
      <xdr:nvSpPr>
        <xdr:cNvPr id="264" name="テキスト ボックス 263"/>
        <xdr:cNvSpPr txBox="1"/>
      </xdr:nvSpPr>
      <xdr:spPr>
        <a:xfrm>
          <a:off x="1719794" y="1536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107,677</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108559</xdr:rowOff>
    </xdr:from>
    <xdr:to>
      <xdr:col>1</xdr:col>
      <xdr:colOff>485775</xdr:colOff>
      <xdr:row>94</xdr:row>
      <xdr:rowOff>38709</xdr:rowOff>
    </xdr:to>
    <xdr:sp macro="" textlink="">
      <xdr:nvSpPr>
        <xdr:cNvPr id="265" name="円/楕円 264"/>
        <xdr:cNvSpPr/>
      </xdr:nvSpPr>
      <xdr:spPr>
        <a:xfrm>
          <a:off x="1079500" y="1605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55236</xdr:rowOff>
    </xdr:from>
    <xdr:ext cx="534377" cy="259045"/>
    <xdr:sp macro="" textlink="">
      <xdr:nvSpPr>
        <xdr:cNvPr id="266" name="テキスト ボックス 265"/>
        <xdr:cNvSpPr txBox="1"/>
      </xdr:nvSpPr>
      <xdr:spPr>
        <a:xfrm>
          <a:off x="863111" y="1582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90" name="直線コネクタ 289"/>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3"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4" name="直線コネクタ 293"/>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24447</xdr:rowOff>
    </xdr:from>
    <xdr:to>
      <xdr:col>15</xdr:col>
      <xdr:colOff>180975</xdr:colOff>
      <xdr:row>39</xdr:row>
      <xdr:rowOff>25400</xdr:rowOff>
    </xdr:to>
    <xdr:cxnSp macro="">
      <xdr:nvCxnSpPr>
        <xdr:cNvPr id="295" name="直線コネクタ 294"/>
        <xdr:cNvCxnSpPr/>
      </xdr:nvCxnSpPr>
      <xdr:spPr>
        <a:xfrm flipV="1">
          <a:off x="9639300" y="6710997"/>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6"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7" name="フローチャート : 判断 296"/>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163894</xdr:rowOff>
    </xdr:from>
    <xdr:to>
      <xdr:col>14</xdr:col>
      <xdr:colOff>28575</xdr:colOff>
      <xdr:row>39</xdr:row>
      <xdr:rowOff>25400</xdr:rowOff>
    </xdr:to>
    <xdr:cxnSp macro="">
      <xdr:nvCxnSpPr>
        <xdr:cNvPr id="298" name="直線コネクタ 297"/>
        <xdr:cNvCxnSpPr/>
      </xdr:nvCxnSpPr>
      <xdr:spPr>
        <a:xfrm>
          <a:off x="8750300" y="6678994"/>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171006</xdr:rowOff>
    </xdr:from>
    <xdr:to>
      <xdr:col>14</xdr:col>
      <xdr:colOff>79375</xdr:colOff>
      <xdr:row>38</xdr:row>
      <xdr:rowOff>101156</xdr:rowOff>
    </xdr:to>
    <xdr:sp macro="" textlink="">
      <xdr:nvSpPr>
        <xdr:cNvPr id="299" name="フローチャート : 判断 298"/>
        <xdr:cNvSpPr/>
      </xdr:nvSpPr>
      <xdr:spPr>
        <a:xfrm>
          <a:off x="9588500" y="65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117682</xdr:rowOff>
    </xdr:from>
    <xdr:ext cx="378565" cy="259045"/>
    <xdr:sp macro="" textlink="">
      <xdr:nvSpPr>
        <xdr:cNvPr id="300" name="テキスト ボックス 299"/>
        <xdr:cNvSpPr txBox="1"/>
      </xdr:nvSpPr>
      <xdr:spPr>
        <a:xfrm>
          <a:off x="9450017" y="6289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163894</xdr:rowOff>
    </xdr:from>
    <xdr:to>
      <xdr:col>12</xdr:col>
      <xdr:colOff>511175</xdr:colOff>
      <xdr:row>39</xdr:row>
      <xdr:rowOff>12256</xdr:rowOff>
    </xdr:to>
    <xdr:cxnSp macro="">
      <xdr:nvCxnSpPr>
        <xdr:cNvPr id="301" name="直線コネクタ 300"/>
        <xdr:cNvCxnSpPr/>
      </xdr:nvCxnSpPr>
      <xdr:spPr>
        <a:xfrm flipV="1">
          <a:off x="7861300" y="6678994"/>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302" name="フローチャート : 判断 301"/>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3" name="テキスト ボックス 302"/>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12256</xdr:rowOff>
    </xdr:from>
    <xdr:to>
      <xdr:col>11</xdr:col>
      <xdr:colOff>307975</xdr:colOff>
      <xdr:row>39</xdr:row>
      <xdr:rowOff>16256</xdr:rowOff>
    </xdr:to>
    <xdr:cxnSp macro="">
      <xdr:nvCxnSpPr>
        <xdr:cNvPr id="304" name="直線コネクタ 303"/>
        <xdr:cNvCxnSpPr/>
      </xdr:nvCxnSpPr>
      <xdr:spPr>
        <a:xfrm flipV="1">
          <a:off x="6972300" y="669880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5" name="フローチャート : 判断 304"/>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6" name="テキスト ボックス 305"/>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7" name="フローチャート : 判断 306"/>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8" name="テキスト ボックス 307"/>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145097</xdr:rowOff>
    </xdr:from>
    <xdr:to>
      <xdr:col>15</xdr:col>
      <xdr:colOff>231775</xdr:colOff>
      <xdr:row>39</xdr:row>
      <xdr:rowOff>75247</xdr:rowOff>
    </xdr:to>
    <xdr:sp macro="" textlink="">
      <xdr:nvSpPr>
        <xdr:cNvPr id="314" name="円/楕円 313"/>
        <xdr:cNvSpPr/>
      </xdr:nvSpPr>
      <xdr:spPr>
        <a:xfrm>
          <a:off x="10426700" y="66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60024</xdr:rowOff>
    </xdr:from>
    <xdr:ext cx="378565" cy="259045"/>
    <xdr:sp macro="" textlink="">
      <xdr:nvSpPr>
        <xdr:cNvPr id="315" name="労働費該当値テキスト"/>
        <xdr:cNvSpPr txBox="1"/>
      </xdr:nvSpPr>
      <xdr:spPr>
        <a:xfrm>
          <a:off x="10528300" y="6575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146050</xdr:rowOff>
    </xdr:from>
    <xdr:to>
      <xdr:col>14</xdr:col>
      <xdr:colOff>79375</xdr:colOff>
      <xdr:row>39</xdr:row>
      <xdr:rowOff>76200</xdr:rowOff>
    </xdr:to>
    <xdr:sp macro="" textlink="">
      <xdr:nvSpPr>
        <xdr:cNvPr id="316" name="円/楕円 315"/>
        <xdr:cNvSpPr/>
      </xdr:nvSpPr>
      <xdr:spPr>
        <a:xfrm>
          <a:off x="9588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67327</xdr:rowOff>
    </xdr:from>
    <xdr:ext cx="378565" cy="259045"/>
    <xdr:sp macro="" textlink="">
      <xdr:nvSpPr>
        <xdr:cNvPr id="317" name="テキスト ボックス 316"/>
        <xdr:cNvSpPr txBox="1"/>
      </xdr:nvSpPr>
      <xdr:spPr>
        <a:xfrm>
          <a:off x="9450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113094</xdr:rowOff>
    </xdr:from>
    <xdr:to>
      <xdr:col>12</xdr:col>
      <xdr:colOff>561975</xdr:colOff>
      <xdr:row>39</xdr:row>
      <xdr:rowOff>43244</xdr:rowOff>
    </xdr:to>
    <xdr:sp macro="" textlink="">
      <xdr:nvSpPr>
        <xdr:cNvPr id="318" name="円/楕円 317"/>
        <xdr:cNvSpPr/>
      </xdr:nvSpPr>
      <xdr:spPr>
        <a:xfrm>
          <a:off x="8699500" y="66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34371</xdr:rowOff>
    </xdr:from>
    <xdr:ext cx="378565" cy="259045"/>
    <xdr:sp macro="" textlink="">
      <xdr:nvSpPr>
        <xdr:cNvPr id="319" name="テキスト ボックス 318"/>
        <xdr:cNvSpPr txBox="1"/>
      </xdr:nvSpPr>
      <xdr:spPr>
        <a:xfrm>
          <a:off x="8561017" y="672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132906</xdr:rowOff>
    </xdr:from>
    <xdr:to>
      <xdr:col>11</xdr:col>
      <xdr:colOff>358775</xdr:colOff>
      <xdr:row>39</xdr:row>
      <xdr:rowOff>63056</xdr:rowOff>
    </xdr:to>
    <xdr:sp macro="" textlink="">
      <xdr:nvSpPr>
        <xdr:cNvPr id="320" name="円/楕円 319"/>
        <xdr:cNvSpPr/>
      </xdr:nvSpPr>
      <xdr:spPr>
        <a:xfrm>
          <a:off x="7810500" y="66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54183</xdr:rowOff>
    </xdr:from>
    <xdr:ext cx="378565" cy="259045"/>
    <xdr:sp macro="" textlink="">
      <xdr:nvSpPr>
        <xdr:cNvPr id="321" name="テキスト ボックス 320"/>
        <xdr:cNvSpPr txBox="1"/>
      </xdr:nvSpPr>
      <xdr:spPr>
        <a:xfrm>
          <a:off x="7672017" y="6740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136906</xdr:rowOff>
    </xdr:from>
    <xdr:to>
      <xdr:col>10</xdr:col>
      <xdr:colOff>155575</xdr:colOff>
      <xdr:row>39</xdr:row>
      <xdr:rowOff>67056</xdr:rowOff>
    </xdr:to>
    <xdr:sp macro="" textlink="">
      <xdr:nvSpPr>
        <xdr:cNvPr id="322" name="円/楕円 321"/>
        <xdr:cNvSpPr/>
      </xdr:nvSpPr>
      <xdr:spPr>
        <a:xfrm>
          <a:off x="6921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58183</xdr:rowOff>
    </xdr:from>
    <xdr:ext cx="378565" cy="259045"/>
    <xdr:sp macro="" textlink="">
      <xdr:nvSpPr>
        <xdr:cNvPr id="323" name="テキスト ボックス 322"/>
        <xdr:cNvSpPr txBox="1"/>
      </xdr:nvSpPr>
      <xdr:spPr>
        <a:xfrm>
          <a:off x="6783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9" name="直線コネクタ 348"/>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50"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51" name="直線コネクタ 350"/>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2"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3" name="直線コネクタ 352"/>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129136</xdr:rowOff>
    </xdr:from>
    <xdr:to>
      <xdr:col>15</xdr:col>
      <xdr:colOff>180975</xdr:colOff>
      <xdr:row>54</xdr:row>
      <xdr:rowOff>151163</xdr:rowOff>
    </xdr:to>
    <xdr:cxnSp macro="">
      <xdr:nvCxnSpPr>
        <xdr:cNvPr id="354" name="直線コネクタ 353"/>
        <xdr:cNvCxnSpPr/>
      </xdr:nvCxnSpPr>
      <xdr:spPr>
        <a:xfrm flipV="1">
          <a:off x="9639300" y="9387436"/>
          <a:ext cx="838200" cy="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11092</xdr:rowOff>
    </xdr:from>
    <xdr:ext cx="534377" cy="259045"/>
    <xdr:sp macro="" textlink="">
      <xdr:nvSpPr>
        <xdr:cNvPr id="355" name="農林水産業費平均値テキスト"/>
        <xdr:cNvSpPr txBox="1"/>
      </xdr:nvSpPr>
      <xdr:spPr>
        <a:xfrm>
          <a:off x="10528300" y="9612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6" name="フローチャート : 判断 355"/>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151163</xdr:rowOff>
    </xdr:from>
    <xdr:to>
      <xdr:col>14</xdr:col>
      <xdr:colOff>28575</xdr:colOff>
      <xdr:row>54</xdr:row>
      <xdr:rowOff>163115</xdr:rowOff>
    </xdr:to>
    <xdr:cxnSp macro="">
      <xdr:nvCxnSpPr>
        <xdr:cNvPr id="357" name="直線コネクタ 356"/>
        <xdr:cNvCxnSpPr/>
      </xdr:nvCxnSpPr>
      <xdr:spPr>
        <a:xfrm flipV="1">
          <a:off x="8750300" y="9409463"/>
          <a:ext cx="889000" cy="1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34689</xdr:rowOff>
    </xdr:from>
    <xdr:to>
      <xdr:col>14</xdr:col>
      <xdr:colOff>79375</xdr:colOff>
      <xdr:row>56</xdr:row>
      <xdr:rowOff>136289</xdr:rowOff>
    </xdr:to>
    <xdr:sp macro="" textlink="">
      <xdr:nvSpPr>
        <xdr:cNvPr id="358" name="フローチャート : 判断 357"/>
        <xdr:cNvSpPr/>
      </xdr:nvSpPr>
      <xdr:spPr>
        <a:xfrm>
          <a:off x="9588500" y="963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127416</xdr:rowOff>
    </xdr:from>
    <xdr:ext cx="534377" cy="259045"/>
    <xdr:sp macro="" textlink="">
      <xdr:nvSpPr>
        <xdr:cNvPr id="359" name="テキスト ボックス 358"/>
        <xdr:cNvSpPr txBox="1"/>
      </xdr:nvSpPr>
      <xdr:spPr>
        <a:xfrm>
          <a:off x="9372111" y="972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122261</xdr:rowOff>
    </xdr:from>
    <xdr:to>
      <xdr:col>12</xdr:col>
      <xdr:colOff>511175</xdr:colOff>
      <xdr:row>54</xdr:row>
      <xdr:rowOff>163115</xdr:rowOff>
    </xdr:to>
    <xdr:cxnSp macro="">
      <xdr:nvCxnSpPr>
        <xdr:cNvPr id="360" name="直線コネクタ 359"/>
        <xdr:cNvCxnSpPr/>
      </xdr:nvCxnSpPr>
      <xdr:spPr>
        <a:xfrm>
          <a:off x="7861300" y="9380561"/>
          <a:ext cx="889000" cy="4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61" name="フローチャート : 判断 360"/>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7662</xdr:rowOff>
    </xdr:from>
    <xdr:ext cx="534377" cy="259045"/>
    <xdr:sp macro="" textlink="">
      <xdr:nvSpPr>
        <xdr:cNvPr id="362" name="テキスト ボックス 361"/>
        <xdr:cNvSpPr txBox="1"/>
      </xdr:nvSpPr>
      <xdr:spPr>
        <a:xfrm>
          <a:off x="8483111" y="97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122261</xdr:rowOff>
    </xdr:from>
    <xdr:to>
      <xdr:col>11</xdr:col>
      <xdr:colOff>307975</xdr:colOff>
      <xdr:row>54</xdr:row>
      <xdr:rowOff>140957</xdr:rowOff>
    </xdr:to>
    <xdr:cxnSp macro="">
      <xdr:nvCxnSpPr>
        <xdr:cNvPr id="363" name="直線コネクタ 362"/>
        <xdr:cNvCxnSpPr/>
      </xdr:nvCxnSpPr>
      <xdr:spPr>
        <a:xfrm flipV="1">
          <a:off x="6972300" y="9380561"/>
          <a:ext cx="889000" cy="1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64" name="フローチャート : 判断 363"/>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10896</xdr:rowOff>
    </xdr:from>
    <xdr:ext cx="534377" cy="259045"/>
    <xdr:sp macro="" textlink="">
      <xdr:nvSpPr>
        <xdr:cNvPr id="365" name="テキスト ボックス 364"/>
        <xdr:cNvSpPr txBox="1"/>
      </xdr:nvSpPr>
      <xdr:spPr>
        <a:xfrm>
          <a:off x="7594111" y="978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66" name="フローチャート : 判断 365"/>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56583</xdr:rowOff>
    </xdr:from>
    <xdr:ext cx="534377" cy="259045"/>
    <xdr:sp macro="" textlink="">
      <xdr:nvSpPr>
        <xdr:cNvPr id="367" name="テキスト ボックス 366"/>
        <xdr:cNvSpPr txBox="1"/>
      </xdr:nvSpPr>
      <xdr:spPr>
        <a:xfrm>
          <a:off x="6705111" y="98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78336</xdr:rowOff>
    </xdr:from>
    <xdr:to>
      <xdr:col>15</xdr:col>
      <xdr:colOff>231775</xdr:colOff>
      <xdr:row>55</xdr:row>
      <xdr:rowOff>8486</xdr:rowOff>
    </xdr:to>
    <xdr:sp macro="" textlink="">
      <xdr:nvSpPr>
        <xdr:cNvPr id="373" name="円/楕円 372"/>
        <xdr:cNvSpPr/>
      </xdr:nvSpPr>
      <xdr:spPr>
        <a:xfrm>
          <a:off x="10426700" y="933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101213</xdr:rowOff>
    </xdr:from>
    <xdr:ext cx="534377" cy="259045"/>
    <xdr:sp macro="" textlink="">
      <xdr:nvSpPr>
        <xdr:cNvPr id="374" name="農林水産業費該当値テキスト"/>
        <xdr:cNvSpPr txBox="1"/>
      </xdr:nvSpPr>
      <xdr:spPr>
        <a:xfrm>
          <a:off x="10528300" y="918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50,647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100363</xdr:rowOff>
    </xdr:from>
    <xdr:to>
      <xdr:col>14</xdr:col>
      <xdr:colOff>79375</xdr:colOff>
      <xdr:row>55</xdr:row>
      <xdr:rowOff>30513</xdr:rowOff>
    </xdr:to>
    <xdr:sp macro="" textlink="">
      <xdr:nvSpPr>
        <xdr:cNvPr id="375" name="円/楕円 374"/>
        <xdr:cNvSpPr/>
      </xdr:nvSpPr>
      <xdr:spPr>
        <a:xfrm>
          <a:off x="9588500" y="935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47040</xdr:rowOff>
    </xdr:from>
    <xdr:ext cx="534377" cy="259045"/>
    <xdr:sp macro="" textlink="">
      <xdr:nvSpPr>
        <xdr:cNvPr id="376" name="テキスト ボックス 375"/>
        <xdr:cNvSpPr txBox="1"/>
      </xdr:nvSpPr>
      <xdr:spPr>
        <a:xfrm>
          <a:off x="9372111" y="91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112315</xdr:rowOff>
    </xdr:from>
    <xdr:to>
      <xdr:col>12</xdr:col>
      <xdr:colOff>561975</xdr:colOff>
      <xdr:row>55</xdr:row>
      <xdr:rowOff>42465</xdr:rowOff>
    </xdr:to>
    <xdr:sp macro="" textlink="">
      <xdr:nvSpPr>
        <xdr:cNvPr id="377" name="円/楕円 376"/>
        <xdr:cNvSpPr/>
      </xdr:nvSpPr>
      <xdr:spPr>
        <a:xfrm>
          <a:off x="8699500" y="93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58992</xdr:rowOff>
    </xdr:from>
    <xdr:ext cx="534377" cy="259045"/>
    <xdr:sp macro="" textlink="">
      <xdr:nvSpPr>
        <xdr:cNvPr id="378" name="テキスト ボックス 377"/>
        <xdr:cNvSpPr txBox="1"/>
      </xdr:nvSpPr>
      <xdr:spPr>
        <a:xfrm>
          <a:off x="8483111" y="914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71461</xdr:rowOff>
    </xdr:from>
    <xdr:to>
      <xdr:col>11</xdr:col>
      <xdr:colOff>358775</xdr:colOff>
      <xdr:row>55</xdr:row>
      <xdr:rowOff>1611</xdr:rowOff>
    </xdr:to>
    <xdr:sp macro="" textlink="">
      <xdr:nvSpPr>
        <xdr:cNvPr id="379" name="円/楕円 378"/>
        <xdr:cNvSpPr/>
      </xdr:nvSpPr>
      <xdr:spPr>
        <a:xfrm>
          <a:off x="7810500" y="932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18138</xdr:rowOff>
    </xdr:from>
    <xdr:ext cx="534377" cy="259045"/>
    <xdr:sp macro="" textlink="">
      <xdr:nvSpPr>
        <xdr:cNvPr id="380" name="テキスト ボックス 379"/>
        <xdr:cNvSpPr txBox="1"/>
      </xdr:nvSpPr>
      <xdr:spPr>
        <a:xfrm>
          <a:off x="7594111" y="91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90157</xdr:rowOff>
    </xdr:from>
    <xdr:to>
      <xdr:col>10</xdr:col>
      <xdr:colOff>155575</xdr:colOff>
      <xdr:row>55</xdr:row>
      <xdr:rowOff>20307</xdr:rowOff>
    </xdr:to>
    <xdr:sp macro="" textlink="">
      <xdr:nvSpPr>
        <xdr:cNvPr id="381" name="円/楕円 380"/>
        <xdr:cNvSpPr/>
      </xdr:nvSpPr>
      <xdr:spPr>
        <a:xfrm>
          <a:off x="6921500" y="93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36834</xdr:rowOff>
    </xdr:from>
    <xdr:ext cx="534377" cy="259045"/>
    <xdr:sp macro="" textlink="">
      <xdr:nvSpPr>
        <xdr:cNvPr id="382" name="テキスト ボックス 381"/>
        <xdr:cNvSpPr txBox="1"/>
      </xdr:nvSpPr>
      <xdr:spPr>
        <a:xfrm>
          <a:off x="6705111" y="91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6" name="直線コネクタ 405"/>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7"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8" name="直線コネクタ 407"/>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9"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10" name="直線コネクタ 409"/>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70879</xdr:rowOff>
    </xdr:from>
    <xdr:to>
      <xdr:col>15</xdr:col>
      <xdr:colOff>180975</xdr:colOff>
      <xdr:row>77</xdr:row>
      <xdr:rowOff>57671</xdr:rowOff>
    </xdr:to>
    <xdr:cxnSp macro="">
      <xdr:nvCxnSpPr>
        <xdr:cNvPr id="411" name="直線コネクタ 410"/>
        <xdr:cNvCxnSpPr/>
      </xdr:nvCxnSpPr>
      <xdr:spPr>
        <a:xfrm>
          <a:off x="9639300" y="13101079"/>
          <a:ext cx="838200" cy="15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98849</xdr:rowOff>
    </xdr:from>
    <xdr:ext cx="534377" cy="259045"/>
    <xdr:sp macro="" textlink="">
      <xdr:nvSpPr>
        <xdr:cNvPr id="412" name="商工費平均値テキスト"/>
        <xdr:cNvSpPr txBox="1"/>
      </xdr:nvSpPr>
      <xdr:spPr>
        <a:xfrm>
          <a:off x="10528300" y="1330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3" name="フローチャート : 判断 412"/>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70879</xdr:rowOff>
    </xdr:from>
    <xdr:to>
      <xdr:col>14</xdr:col>
      <xdr:colOff>28575</xdr:colOff>
      <xdr:row>77</xdr:row>
      <xdr:rowOff>109359</xdr:rowOff>
    </xdr:to>
    <xdr:cxnSp macro="">
      <xdr:nvCxnSpPr>
        <xdr:cNvPr id="414" name="直線コネクタ 413"/>
        <xdr:cNvCxnSpPr/>
      </xdr:nvCxnSpPr>
      <xdr:spPr>
        <a:xfrm flipV="1">
          <a:off x="8750300" y="13101079"/>
          <a:ext cx="889000" cy="20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15" name="フローチャート : 判断 414"/>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16" name="テキスト ボックス 415"/>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40957</xdr:rowOff>
    </xdr:from>
    <xdr:to>
      <xdr:col>12</xdr:col>
      <xdr:colOff>511175</xdr:colOff>
      <xdr:row>77</xdr:row>
      <xdr:rowOff>109359</xdr:rowOff>
    </xdr:to>
    <xdr:cxnSp macro="">
      <xdr:nvCxnSpPr>
        <xdr:cNvPr id="417" name="直線コネクタ 416"/>
        <xdr:cNvCxnSpPr/>
      </xdr:nvCxnSpPr>
      <xdr:spPr>
        <a:xfrm>
          <a:off x="7861300" y="13242607"/>
          <a:ext cx="889000" cy="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18" name="フローチャート : 判断 417"/>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19" name="テキスト ボックス 418"/>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131711</xdr:rowOff>
    </xdr:from>
    <xdr:to>
      <xdr:col>11</xdr:col>
      <xdr:colOff>307975</xdr:colOff>
      <xdr:row>77</xdr:row>
      <xdr:rowOff>40957</xdr:rowOff>
    </xdr:to>
    <xdr:cxnSp macro="">
      <xdr:nvCxnSpPr>
        <xdr:cNvPr id="420" name="直線コネクタ 419"/>
        <xdr:cNvCxnSpPr/>
      </xdr:nvCxnSpPr>
      <xdr:spPr>
        <a:xfrm>
          <a:off x="6972300" y="13161911"/>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21" name="フローチャート : 判断 420"/>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22" name="テキスト ボックス 421"/>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23" name="フローチャート : 判断 422"/>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24" name="テキスト ボックス 423"/>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6871</xdr:rowOff>
    </xdr:from>
    <xdr:to>
      <xdr:col>15</xdr:col>
      <xdr:colOff>231775</xdr:colOff>
      <xdr:row>77</xdr:row>
      <xdr:rowOff>108471</xdr:rowOff>
    </xdr:to>
    <xdr:sp macro="" textlink="">
      <xdr:nvSpPr>
        <xdr:cNvPr id="430" name="円/楕円 429"/>
        <xdr:cNvSpPr/>
      </xdr:nvSpPr>
      <xdr:spPr>
        <a:xfrm>
          <a:off x="10426700" y="132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29748</xdr:rowOff>
    </xdr:from>
    <xdr:ext cx="534377" cy="259045"/>
    <xdr:sp macro="" textlink="">
      <xdr:nvSpPr>
        <xdr:cNvPr id="431" name="商工費該当値テキスト"/>
        <xdr:cNvSpPr txBox="1"/>
      </xdr:nvSpPr>
      <xdr:spPr>
        <a:xfrm>
          <a:off x="10528300" y="130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25,959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20079</xdr:rowOff>
    </xdr:from>
    <xdr:to>
      <xdr:col>14</xdr:col>
      <xdr:colOff>79375</xdr:colOff>
      <xdr:row>76</xdr:row>
      <xdr:rowOff>121679</xdr:rowOff>
    </xdr:to>
    <xdr:sp macro="" textlink="">
      <xdr:nvSpPr>
        <xdr:cNvPr id="432" name="円/楕円 431"/>
        <xdr:cNvSpPr/>
      </xdr:nvSpPr>
      <xdr:spPr>
        <a:xfrm>
          <a:off x="9588500" y="130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138206</xdr:rowOff>
    </xdr:from>
    <xdr:ext cx="534377" cy="259045"/>
    <xdr:sp macro="" textlink="">
      <xdr:nvSpPr>
        <xdr:cNvPr id="433" name="テキスト ボックス 432"/>
        <xdr:cNvSpPr txBox="1"/>
      </xdr:nvSpPr>
      <xdr:spPr>
        <a:xfrm>
          <a:off x="9372111" y="128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58559</xdr:rowOff>
    </xdr:from>
    <xdr:to>
      <xdr:col>12</xdr:col>
      <xdr:colOff>561975</xdr:colOff>
      <xdr:row>77</xdr:row>
      <xdr:rowOff>160159</xdr:rowOff>
    </xdr:to>
    <xdr:sp macro="" textlink="">
      <xdr:nvSpPr>
        <xdr:cNvPr id="434" name="円/楕円 433"/>
        <xdr:cNvSpPr/>
      </xdr:nvSpPr>
      <xdr:spPr>
        <a:xfrm>
          <a:off x="8699500" y="132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5236</xdr:rowOff>
    </xdr:from>
    <xdr:ext cx="534377" cy="259045"/>
    <xdr:sp macro="" textlink="">
      <xdr:nvSpPr>
        <xdr:cNvPr id="435" name="テキスト ボックス 434"/>
        <xdr:cNvSpPr txBox="1"/>
      </xdr:nvSpPr>
      <xdr:spPr>
        <a:xfrm>
          <a:off x="8483111" y="1303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161607</xdr:rowOff>
    </xdr:from>
    <xdr:to>
      <xdr:col>11</xdr:col>
      <xdr:colOff>358775</xdr:colOff>
      <xdr:row>77</xdr:row>
      <xdr:rowOff>91757</xdr:rowOff>
    </xdr:to>
    <xdr:sp macro="" textlink="">
      <xdr:nvSpPr>
        <xdr:cNvPr id="436" name="円/楕円 435"/>
        <xdr:cNvSpPr/>
      </xdr:nvSpPr>
      <xdr:spPr>
        <a:xfrm>
          <a:off x="7810500" y="1319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108284</xdr:rowOff>
    </xdr:from>
    <xdr:ext cx="534377" cy="259045"/>
    <xdr:sp macro="" textlink="">
      <xdr:nvSpPr>
        <xdr:cNvPr id="437" name="テキスト ボックス 436"/>
        <xdr:cNvSpPr txBox="1"/>
      </xdr:nvSpPr>
      <xdr:spPr>
        <a:xfrm>
          <a:off x="7594111" y="129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80911</xdr:rowOff>
    </xdr:from>
    <xdr:to>
      <xdr:col>10</xdr:col>
      <xdr:colOff>155575</xdr:colOff>
      <xdr:row>77</xdr:row>
      <xdr:rowOff>11061</xdr:rowOff>
    </xdr:to>
    <xdr:sp macro="" textlink="">
      <xdr:nvSpPr>
        <xdr:cNvPr id="438" name="円/楕円 437"/>
        <xdr:cNvSpPr/>
      </xdr:nvSpPr>
      <xdr:spPr>
        <a:xfrm>
          <a:off x="6921500" y="131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27588</xdr:rowOff>
    </xdr:from>
    <xdr:ext cx="534377" cy="259045"/>
    <xdr:sp macro="" textlink="">
      <xdr:nvSpPr>
        <xdr:cNvPr id="439" name="テキスト ボックス 438"/>
        <xdr:cNvSpPr txBox="1"/>
      </xdr:nvSpPr>
      <xdr:spPr>
        <a:xfrm>
          <a:off x="6705111" y="1288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9" name="テキスト ボックス 458"/>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5" name="直線コネクタ 464"/>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6"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7" name="直線コネクタ 466"/>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8"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9" name="直線コネクタ 468"/>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156240</xdr:rowOff>
    </xdr:from>
    <xdr:to>
      <xdr:col>15</xdr:col>
      <xdr:colOff>180975</xdr:colOff>
      <xdr:row>98</xdr:row>
      <xdr:rowOff>164596</xdr:rowOff>
    </xdr:to>
    <xdr:cxnSp macro="">
      <xdr:nvCxnSpPr>
        <xdr:cNvPr id="470" name="直線コネクタ 469"/>
        <xdr:cNvCxnSpPr/>
      </xdr:nvCxnSpPr>
      <xdr:spPr>
        <a:xfrm flipV="1">
          <a:off x="9639300" y="16958340"/>
          <a:ext cx="8382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71"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2" name="フローチャート : 判断 471"/>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155701</xdr:rowOff>
    </xdr:from>
    <xdr:to>
      <xdr:col>14</xdr:col>
      <xdr:colOff>28575</xdr:colOff>
      <xdr:row>98</xdr:row>
      <xdr:rowOff>164596</xdr:rowOff>
    </xdr:to>
    <xdr:cxnSp macro="">
      <xdr:nvCxnSpPr>
        <xdr:cNvPr id="473" name="直線コネクタ 472"/>
        <xdr:cNvCxnSpPr/>
      </xdr:nvCxnSpPr>
      <xdr:spPr>
        <a:xfrm>
          <a:off x="8750300" y="16957801"/>
          <a:ext cx="889000" cy="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162978</xdr:rowOff>
    </xdr:from>
    <xdr:to>
      <xdr:col>14</xdr:col>
      <xdr:colOff>79375</xdr:colOff>
      <xdr:row>99</xdr:row>
      <xdr:rowOff>93128</xdr:rowOff>
    </xdr:to>
    <xdr:sp macro="" textlink="">
      <xdr:nvSpPr>
        <xdr:cNvPr id="474" name="フローチャート : 判断 473"/>
        <xdr:cNvSpPr/>
      </xdr:nvSpPr>
      <xdr:spPr>
        <a:xfrm>
          <a:off x="9588500" y="1696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84255</xdr:rowOff>
    </xdr:from>
    <xdr:ext cx="534377" cy="259045"/>
    <xdr:sp macro="" textlink="">
      <xdr:nvSpPr>
        <xdr:cNvPr id="475" name="テキスト ボックス 474"/>
        <xdr:cNvSpPr txBox="1"/>
      </xdr:nvSpPr>
      <xdr:spPr>
        <a:xfrm>
          <a:off x="9372111" y="1705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155701</xdr:rowOff>
    </xdr:from>
    <xdr:to>
      <xdr:col>12</xdr:col>
      <xdr:colOff>511175</xdr:colOff>
      <xdr:row>98</xdr:row>
      <xdr:rowOff>156409</xdr:rowOff>
    </xdr:to>
    <xdr:cxnSp macro="">
      <xdr:nvCxnSpPr>
        <xdr:cNvPr id="476" name="直線コネクタ 475"/>
        <xdr:cNvCxnSpPr/>
      </xdr:nvCxnSpPr>
      <xdr:spPr>
        <a:xfrm flipV="1">
          <a:off x="7861300" y="16957801"/>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142089</xdr:rowOff>
    </xdr:from>
    <xdr:to>
      <xdr:col>12</xdr:col>
      <xdr:colOff>561975</xdr:colOff>
      <xdr:row>99</xdr:row>
      <xdr:rowOff>72239</xdr:rowOff>
    </xdr:to>
    <xdr:sp macro="" textlink="">
      <xdr:nvSpPr>
        <xdr:cNvPr id="477" name="フローチャート : 判断 476"/>
        <xdr:cNvSpPr/>
      </xdr:nvSpPr>
      <xdr:spPr>
        <a:xfrm>
          <a:off x="8699500" y="16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63366</xdr:rowOff>
    </xdr:from>
    <xdr:ext cx="534377" cy="259045"/>
    <xdr:sp macro="" textlink="">
      <xdr:nvSpPr>
        <xdr:cNvPr id="478" name="テキスト ボックス 477"/>
        <xdr:cNvSpPr txBox="1"/>
      </xdr:nvSpPr>
      <xdr:spPr>
        <a:xfrm>
          <a:off x="8483111" y="17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156409</xdr:rowOff>
    </xdr:from>
    <xdr:to>
      <xdr:col>11</xdr:col>
      <xdr:colOff>307975</xdr:colOff>
      <xdr:row>98</xdr:row>
      <xdr:rowOff>165533</xdr:rowOff>
    </xdr:to>
    <xdr:cxnSp macro="">
      <xdr:nvCxnSpPr>
        <xdr:cNvPr id="479" name="直線コネクタ 478"/>
        <xdr:cNvCxnSpPr/>
      </xdr:nvCxnSpPr>
      <xdr:spPr>
        <a:xfrm flipV="1">
          <a:off x="6972300" y="16958509"/>
          <a:ext cx="889000" cy="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153606</xdr:rowOff>
    </xdr:from>
    <xdr:to>
      <xdr:col>11</xdr:col>
      <xdr:colOff>358775</xdr:colOff>
      <xdr:row>99</xdr:row>
      <xdr:rowOff>83756</xdr:rowOff>
    </xdr:to>
    <xdr:sp macro="" textlink="">
      <xdr:nvSpPr>
        <xdr:cNvPr id="480" name="フローチャート : 判断 479"/>
        <xdr:cNvSpPr/>
      </xdr:nvSpPr>
      <xdr:spPr>
        <a:xfrm>
          <a:off x="7810500" y="169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74883</xdr:rowOff>
    </xdr:from>
    <xdr:ext cx="534377" cy="259045"/>
    <xdr:sp macro="" textlink="">
      <xdr:nvSpPr>
        <xdr:cNvPr id="481" name="テキスト ボックス 480"/>
        <xdr:cNvSpPr txBox="1"/>
      </xdr:nvSpPr>
      <xdr:spPr>
        <a:xfrm>
          <a:off x="7594111" y="1704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161106</xdr:rowOff>
    </xdr:from>
    <xdr:to>
      <xdr:col>10</xdr:col>
      <xdr:colOff>155575</xdr:colOff>
      <xdr:row>99</xdr:row>
      <xdr:rowOff>91256</xdr:rowOff>
    </xdr:to>
    <xdr:sp macro="" textlink="">
      <xdr:nvSpPr>
        <xdr:cNvPr id="482" name="フローチャート : 判断 481"/>
        <xdr:cNvSpPr/>
      </xdr:nvSpPr>
      <xdr:spPr>
        <a:xfrm>
          <a:off x="6921500" y="169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82383</xdr:rowOff>
    </xdr:from>
    <xdr:ext cx="534377" cy="259045"/>
    <xdr:sp macro="" textlink="">
      <xdr:nvSpPr>
        <xdr:cNvPr id="483" name="テキスト ボックス 482"/>
        <xdr:cNvSpPr txBox="1"/>
      </xdr:nvSpPr>
      <xdr:spPr>
        <a:xfrm>
          <a:off x="6705111" y="1705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105440</xdr:rowOff>
    </xdr:from>
    <xdr:to>
      <xdr:col>15</xdr:col>
      <xdr:colOff>231775</xdr:colOff>
      <xdr:row>99</xdr:row>
      <xdr:rowOff>35590</xdr:rowOff>
    </xdr:to>
    <xdr:sp macro="" textlink="">
      <xdr:nvSpPr>
        <xdr:cNvPr id="489" name="円/楕円 488"/>
        <xdr:cNvSpPr/>
      </xdr:nvSpPr>
      <xdr:spPr>
        <a:xfrm>
          <a:off x="10426700" y="169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64817</xdr:rowOff>
    </xdr:from>
    <xdr:ext cx="599010" cy="259045"/>
    <xdr:sp macro="" textlink="">
      <xdr:nvSpPr>
        <xdr:cNvPr id="490" name="土木費該当値テキスト"/>
        <xdr:cNvSpPr txBox="1"/>
      </xdr:nvSpPr>
      <xdr:spPr>
        <a:xfrm>
          <a:off x="10528300" y="1669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113796</xdr:rowOff>
    </xdr:from>
    <xdr:to>
      <xdr:col>14</xdr:col>
      <xdr:colOff>79375</xdr:colOff>
      <xdr:row>99</xdr:row>
      <xdr:rowOff>43946</xdr:rowOff>
    </xdr:to>
    <xdr:sp macro="" textlink="">
      <xdr:nvSpPr>
        <xdr:cNvPr id="491" name="円/楕円 490"/>
        <xdr:cNvSpPr/>
      </xdr:nvSpPr>
      <xdr:spPr>
        <a:xfrm>
          <a:off x="9588500" y="1691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60473</xdr:rowOff>
    </xdr:from>
    <xdr:ext cx="534377" cy="259045"/>
    <xdr:sp macro="" textlink="">
      <xdr:nvSpPr>
        <xdr:cNvPr id="492" name="テキスト ボックス 491"/>
        <xdr:cNvSpPr txBox="1"/>
      </xdr:nvSpPr>
      <xdr:spPr>
        <a:xfrm>
          <a:off x="9372111" y="1669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97,129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104901</xdr:rowOff>
    </xdr:from>
    <xdr:to>
      <xdr:col>12</xdr:col>
      <xdr:colOff>561975</xdr:colOff>
      <xdr:row>99</xdr:row>
      <xdr:rowOff>35051</xdr:rowOff>
    </xdr:to>
    <xdr:sp macro="" textlink="">
      <xdr:nvSpPr>
        <xdr:cNvPr id="493" name="円/楕円 492"/>
        <xdr:cNvSpPr/>
      </xdr:nvSpPr>
      <xdr:spPr>
        <a:xfrm>
          <a:off x="8699500" y="169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51578</xdr:rowOff>
    </xdr:from>
    <xdr:ext cx="599010" cy="259045"/>
    <xdr:sp macro="" textlink="">
      <xdr:nvSpPr>
        <xdr:cNvPr id="494" name="テキスト ボックス 493"/>
        <xdr:cNvSpPr txBox="1"/>
      </xdr:nvSpPr>
      <xdr:spPr>
        <a:xfrm>
          <a:off x="8450794" y="1668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105,301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105609</xdr:rowOff>
    </xdr:from>
    <xdr:to>
      <xdr:col>11</xdr:col>
      <xdr:colOff>358775</xdr:colOff>
      <xdr:row>99</xdr:row>
      <xdr:rowOff>35759</xdr:rowOff>
    </xdr:to>
    <xdr:sp macro="" textlink="">
      <xdr:nvSpPr>
        <xdr:cNvPr id="495" name="円/楕円 494"/>
        <xdr:cNvSpPr/>
      </xdr:nvSpPr>
      <xdr:spPr>
        <a:xfrm>
          <a:off x="7810500" y="169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52286</xdr:rowOff>
    </xdr:from>
    <xdr:ext cx="599010" cy="259045"/>
    <xdr:sp macro="" textlink="">
      <xdr:nvSpPr>
        <xdr:cNvPr id="496" name="テキスト ボックス 495"/>
        <xdr:cNvSpPr txBox="1"/>
      </xdr:nvSpPr>
      <xdr:spPr>
        <a:xfrm>
          <a:off x="7561794" y="1668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104,651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114733</xdr:rowOff>
    </xdr:from>
    <xdr:to>
      <xdr:col>10</xdr:col>
      <xdr:colOff>155575</xdr:colOff>
      <xdr:row>99</xdr:row>
      <xdr:rowOff>44883</xdr:rowOff>
    </xdr:to>
    <xdr:sp macro="" textlink="">
      <xdr:nvSpPr>
        <xdr:cNvPr id="497" name="円/楕円 496"/>
        <xdr:cNvSpPr/>
      </xdr:nvSpPr>
      <xdr:spPr>
        <a:xfrm>
          <a:off x="6921500" y="169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61410</xdr:rowOff>
    </xdr:from>
    <xdr:ext cx="534377" cy="259045"/>
    <xdr:sp macro="" textlink="">
      <xdr:nvSpPr>
        <xdr:cNvPr id="498" name="テキスト ボックス 497"/>
        <xdr:cNvSpPr txBox="1"/>
      </xdr:nvSpPr>
      <xdr:spPr>
        <a:xfrm>
          <a:off x="6705111" y="1669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11" name="テキスト ボックス 51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5" name="直線コネクタ 524"/>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6"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7" name="直線コネクタ 526"/>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8"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9" name="直線コネクタ 528"/>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16223</xdr:rowOff>
    </xdr:from>
    <xdr:to>
      <xdr:col>23</xdr:col>
      <xdr:colOff>517525</xdr:colOff>
      <xdr:row>36</xdr:row>
      <xdr:rowOff>67234</xdr:rowOff>
    </xdr:to>
    <xdr:cxnSp macro="">
      <xdr:nvCxnSpPr>
        <xdr:cNvPr id="530" name="直線コネクタ 529"/>
        <xdr:cNvCxnSpPr/>
      </xdr:nvCxnSpPr>
      <xdr:spPr>
        <a:xfrm>
          <a:off x="15481300" y="6188423"/>
          <a:ext cx="8382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10569</xdr:rowOff>
    </xdr:from>
    <xdr:ext cx="534377" cy="259045"/>
    <xdr:sp macro="" textlink="">
      <xdr:nvSpPr>
        <xdr:cNvPr id="531" name="消防費平均値テキスト"/>
        <xdr:cNvSpPr txBox="1"/>
      </xdr:nvSpPr>
      <xdr:spPr>
        <a:xfrm>
          <a:off x="16370300" y="618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2" name="フローチャート : 判断 531"/>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133757</xdr:rowOff>
    </xdr:from>
    <xdr:to>
      <xdr:col>22</xdr:col>
      <xdr:colOff>365125</xdr:colOff>
      <xdr:row>36</xdr:row>
      <xdr:rowOff>16223</xdr:rowOff>
    </xdr:to>
    <xdr:cxnSp macro="">
      <xdr:nvCxnSpPr>
        <xdr:cNvPr id="533" name="直線コネクタ 532"/>
        <xdr:cNvCxnSpPr/>
      </xdr:nvCxnSpPr>
      <xdr:spPr>
        <a:xfrm>
          <a:off x="14592300" y="5963057"/>
          <a:ext cx="889000" cy="22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86875</xdr:rowOff>
    </xdr:from>
    <xdr:to>
      <xdr:col>22</xdr:col>
      <xdr:colOff>415925</xdr:colOff>
      <xdr:row>37</xdr:row>
      <xdr:rowOff>17025</xdr:rowOff>
    </xdr:to>
    <xdr:sp macro="" textlink="">
      <xdr:nvSpPr>
        <xdr:cNvPr id="534" name="フローチャート : 判断 533"/>
        <xdr:cNvSpPr/>
      </xdr:nvSpPr>
      <xdr:spPr>
        <a:xfrm>
          <a:off x="15430500" y="62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8152</xdr:rowOff>
    </xdr:from>
    <xdr:ext cx="534377" cy="259045"/>
    <xdr:sp macro="" textlink="">
      <xdr:nvSpPr>
        <xdr:cNvPr id="535" name="テキスト ボックス 534"/>
        <xdr:cNvSpPr txBox="1"/>
      </xdr:nvSpPr>
      <xdr:spPr>
        <a:xfrm>
          <a:off x="15214111" y="635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132940</xdr:rowOff>
    </xdr:from>
    <xdr:to>
      <xdr:col>21</xdr:col>
      <xdr:colOff>161925</xdr:colOff>
      <xdr:row>34</xdr:row>
      <xdr:rowOff>133757</xdr:rowOff>
    </xdr:to>
    <xdr:cxnSp macro="">
      <xdr:nvCxnSpPr>
        <xdr:cNvPr id="536" name="直線コネクタ 535"/>
        <xdr:cNvCxnSpPr/>
      </xdr:nvCxnSpPr>
      <xdr:spPr>
        <a:xfrm>
          <a:off x="13703300" y="5447890"/>
          <a:ext cx="889000" cy="5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37" name="フローチャート : 判断 536"/>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167748</xdr:rowOff>
    </xdr:from>
    <xdr:ext cx="534377" cy="259045"/>
    <xdr:sp macro="" textlink="">
      <xdr:nvSpPr>
        <xdr:cNvPr id="538" name="テキスト ボックス 537"/>
        <xdr:cNvSpPr txBox="1"/>
      </xdr:nvSpPr>
      <xdr:spPr>
        <a:xfrm>
          <a:off x="14325111" y="63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132940</xdr:rowOff>
    </xdr:from>
    <xdr:to>
      <xdr:col>19</xdr:col>
      <xdr:colOff>644525</xdr:colOff>
      <xdr:row>36</xdr:row>
      <xdr:rowOff>25139</xdr:rowOff>
    </xdr:to>
    <xdr:cxnSp macro="">
      <xdr:nvCxnSpPr>
        <xdr:cNvPr id="539" name="直線コネクタ 538"/>
        <xdr:cNvCxnSpPr/>
      </xdr:nvCxnSpPr>
      <xdr:spPr>
        <a:xfrm flipV="1">
          <a:off x="12814300" y="5447890"/>
          <a:ext cx="889000" cy="74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40" name="フローチャート : 判断 539"/>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25003</xdr:rowOff>
    </xdr:from>
    <xdr:ext cx="534377" cy="259045"/>
    <xdr:sp macro="" textlink="">
      <xdr:nvSpPr>
        <xdr:cNvPr id="541" name="テキスト ボックス 540"/>
        <xdr:cNvSpPr txBox="1"/>
      </xdr:nvSpPr>
      <xdr:spPr>
        <a:xfrm>
          <a:off x="13436111" y="636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42" name="フローチャート : 判断 541"/>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94988</xdr:rowOff>
    </xdr:from>
    <xdr:ext cx="534377" cy="259045"/>
    <xdr:sp macro="" textlink="">
      <xdr:nvSpPr>
        <xdr:cNvPr id="543" name="テキスト ボックス 542"/>
        <xdr:cNvSpPr txBox="1"/>
      </xdr:nvSpPr>
      <xdr:spPr>
        <a:xfrm>
          <a:off x="12547111" y="6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16434</xdr:rowOff>
    </xdr:from>
    <xdr:to>
      <xdr:col>23</xdr:col>
      <xdr:colOff>568325</xdr:colOff>
      <xdr:row>36</xdr:row>
      <xdr:rowOff>118034</xdr:rowOff>
    </xdr:to>
    <xdr:sp macro="" textlink="">
      <xdr:nvSpPr>
        <xdr:cNvPr id="549" name="円/楕円 548"/>
        <xdr:cNvSpPr/>
      </xdr:nvSpPr>
      <xdr:spPr>
        <a:xfrm>
          <a:off x="16268700" y="61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39311</xdr:rowOff>
    </xdr:from>
    <xdr:ext cx="534377" cy="259045"/>
    <xdr:sp macro="" textlink="">
      <xdr:nvSpPr>
        <xdr:cNvPr id="550" name="消防費該当値テキスト"/>
        <xdr:cNvSpPr txBox="1"/>
      </xdr:nvSpPr>
      <xdr:spPr>
        <a:xfrm>
          <a:off x="16370300" y="604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26,719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136873</xdr:rowOff>
    </xdr:from>
    <xdr:to>
      <xdr:col>22</xdr:col>
      <xdr:colOff>415925</xdr:colOff>
      <xdr:row>36</xdr:row>
      <xdr:rowOff>67023</xdr:rowOff>
    </xdr:to>
    <xdr:sp macro="" textlink="">
      <xdr:nvSpPr>
        <xdr:cNvPr id="551" name="円/楕円 550"/>
        <xdr:cNvSpPr/>
      </xdr:nvSpPr>
      <xdr:spPr>
        <a:xfrm>
          <a:off x="15430500" y="61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83550</xdr:rowOff>
    </xdr:from>
    <xdr:ext cx="534377" cy="259045"/>
    <xdr:sp macro="" textlink="">
      <xdr:nvSpPr>
        <xdr:cNvPr id="552" name="テキスト ボックス 551"/>
        <xdr:cNvSpPr txBox="1"/>
      </xdr:nvSpPr>
      <xdr:spPr>
        <a:xfrm>
          <a:off x="15214111" y="59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82957</xdr:rowOff>
    </xdr:from>
    <xdr:to>
      <xdr:col>21</xdr:col>
      <xdr:colOff>212725</xdr:colOff>
      <xdr:row>35</xdr:row>
      <xdr:rowOff>13107</xdr:rowOff>
    </xdr:to>
    <xdr:sp macro="" textlink="">
      <xdr:nvSpPr>
        <xdr:cNvPr id="553" name="円/楕円 552"/>
        <xdr:cNvSpPr/>
      </xdr:nvSpPr>
      <xdr:spPr>
        <a:xfrm>
          <a:off x="14541500" y="59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29634</xdr:rowOff>
    </xdr:from>
    <xdr:ext cx="534377" cy="259045"/>
    <xdr:sp macro="" textlink="">
      <xdr:nvSpPr>
        <xdr:cNvPr id="554" name="テキスト ボックス 553"/>
        <xdr:cNvSpPr txBox="1"/>
      </xdr:nvSpPr>
      <xdr:spPr>
        <a:xfrm>
          <a:off x="14325111" y="56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35,182</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82140</xdr:rowOff>
    </xdr:from>
    <xdr:to>
      <xdr:col>20</xdr:col>
      <xdr:colOff>9525</xdr:colOff>
      <xdr:row>32</xdr:row>
      <xdr:rowOff>12290</xdr:rowOff>
    </xdr:to>
    <xdr:sp macro="" textlink="">
      <xdr:nvSpPr>
        <xdr:cNvPr id="555" name="円/楕円 554"/>
        <xdr:cNvSpPr/>
      </xdr:nvSpPr>
      <xdr:spPr>
        <a:xfrm>
          <a:off x="13652500" y="539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28817</xdr:rowOff>
    </xdr:from>
    <xdr:ext cx="534377" cy="259045"/>
    <xdr:sp macro="" textlink="">
      <xdr:nvSpPr>
        <xdr:cNvPr id="556" name="テキスト ボックス 555"/>
        <xdr:cNvSpPr txBox="1"/>
      </xdr:nvSpPr>
      <xdr:spPr>
        <a:xfrm>
          <a:off x="13436111" y="51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145789</xdr:rowOff>
    </xdr:from>
    <xdr:to>
      <xdr:col>18</xdr:col>
      <xdr:colOff>492125</xdr:colOff>
      <xdr:row>36</xdr:row>
      <xdr:rowOff>75939</xdr:rowOff>
    </xdr:to>
    <xdr:sp macro="" textlink="">
      <xdr:nvSpPr>
        <xdr:cNvPr id="557" name="円/楕円 556"/>
        <xdr:cNvSpPr/>
      </xdr:nvSpPr>
      <xdr:spPr>
        <a:xfrm>
          <a:off x="12763500" y="61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92466</xdr:rowOff>
    </xdr:from>
    <xdr:ext cx="534377" cy="259045"/>
    <xdr:sp macro="" textlink="">
      <xdr:nvSpPr>
        <xdr:cNvPr id="558" name="テキスト ボックス 557"/>
        <xdr:cNvSpPr txBox="1"/>
      </xdr:nvSpPr>
      <xdr:spPr>
        <a:xfrm>
          <a:off x="12547111" y="592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71" name="テキスト ボックス 57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3" name="テキスト ボックス 57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5" name="テキスト ボックス 57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7" name="テキスト ボックス 57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9" name="テキスト ボックス 57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3" name="直線コネクタ 582"/>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4"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5" name="直線コネクタ 584"/>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6"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7" name="直線コネクタ 586"/>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157582</xdr:rowOff>
    </xdr:from>
    <xdr:to>
      <xdr:col>23</xdr:col>
      <xdr:colOff>517525</xdr:colOff>
      <xdr:row>57</xdr:row>
      <xdr:rowOff>167653</xdr:rowOff>
    </xdr:to>
    <xdr:cxnSp macro="">
      <xdr:nvCxnSpPr>
        <xdr:cNvPr id="588" name="直線コネクタ 587"/>
        <xdr:cNvCxnSpPr/>
      </xdr:nvCxnSpPr>
      <xdr:spPr>
        <a:xfrm>
          <a:off x="15481300" y="9930232"/>
          <a:ext cx="8382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8069</xdr:rowOff>
    </xdr:from>
    <xdr:ext cx="534377" cy="259045"/>
    <xdr:sp macro="" textlink="">
      <xdr:nvSpPr>
        <xdr:cNvPr id="589" name="教育費平均値テキスト"/>
        <xdr:cNvSpPr txBox="1"/>
      </xdr:nvSpPr>
      <xdr:spPr>
        <a:xfrm>
          <a:off x="16370300" y="960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90" name="フローチャート : 判断 589"/>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157582</xdr:rowOff>
    </xdr:from>
    <xdr:to>
      <xdr:col>22</xdr:col>
      <xdr:colOff>365125</xdr:colOff>
      <xdr:row>58</xdr:row>
      <xdr:rowOff>21412</xdr:rowOff>
    </xdr:to>
    <xdr:cxnSp macro="">
      <xdr:nvCxnSpPr>
        <xdr:cNvPr id="591" name="直線コネクタ 590"/>
        <xdr:cNvCxnSpPr/>
      </xdr:nvCxnSpPr>
      <xdr:spPr>
        <a:xfrm flipV="1">
          <a:off x="14592300" y="9930232"/>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124485</xdr:rowOff>
    </xdr:from>
    <xdr:to>
      <xdr:col>22</xdr:col>
      <xdr:colOff>415925</xdr:colOff>
      <xdr:row>57</xdr:row>
      <xdr:rowOff>54635</xdr:rowOff>
    </xdr:to>
    <xdr:sp macro="" textlink="">
      <xdr:nvSpPr>
        <xdr:cNvPr id="592" name="フローチャート : 判断 591"/>
        <xdr:cNvSpPr/>
      </xdr:nvSpPr>
      <xdr:spPr>
        <a:xfrm>
          <a:off x="15430500" y="97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71162</xdr:rowOff>
    </xdr:from>
    <xdr:ext cx="534377" cy="259045"/>
    <xdr:sp macro="" textlink="">
      <xdr:nvSpPr>
        <xdr:cNvPr id="593" name="テキスト ボックス 592"/>
        <xdr:cNvSpPr txBox="1"/>
      </xdr:nvSpPr>
      <xdr:spPr>
        <a:xfrm>
          <a:off x="15214111" y="95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21412</xdr:rowOff>
    </xdr:from>
    <xdr:to>
      <xdr:col>21</xdr:col>
      <xdr:colOff>161925</xdr:colOff>
      <xdr:row>58</xdr:row>
      <xdr:rowOff>49441</xdr:rowOff>
    </xdr:to>
    <xdr:cxnSp macro="">
      <xdr:nvCxnSpPr>
        <xdr:cNvPr id="594" name="直線コネクタ 593"/>
        <xdr:cNvCxnSpPr/>
      </xdr:nvCxnSpPr>
      <xdr:spPr>
        <a:xfrm flipV="1">
          <a:off x="13703300" y="9965512"/>
          <a:ext cx="889000" cy="2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117805</xdr:rowOff>
    </xdr:from>
    <xdr:to>
      <xdr:col>21</xdr:col>
      <xdr:colOff>212725</xdr:colOff>
      <xdr:row>57</xdr:row>
      <xdr:rowOff>47955</xdr:rowOff>
    </xdr:to>
    <xdr:sp macro="" textlink="">
      <xdr:nvSpPr>
        <xdr:cNvPr id="595" name="フローチャート : 判断 594"/>
        <xdr:cNvSpPr/>
      </xdr:nvSpPr>
      <xdr:spPr>
        <a:xfrm>
          <a:off x="14541500" y="97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64482</xdr:rowOff>
    </xdr:from>
    <xdr:ext cx="534377" cy="259045"/>
    <xdr:sp macro="" textlink="">
      <xdr:nvSpPr>
        <xdr:cNvPr id="596" name="テキスト ボックス 595"/>
        <xdr:cNvSpPr txBox="1"/>
      </xdr:nvSpPr>
      <xdr:spPr>
        <a:xfrm>
          <a:off x="14325111" y="949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49441</xdr:rowOff>
    </xdr:from>
    <xdr:to>
      <xdr:col>19</xdr:col>
      <xdr:colOff>644525</xdr:colOff>
      <xdr:row>58</xdr:row>
      <xdr:rowOff>53708</xdr:rowOff>
    </xdr:to>
    <xdr:cxnSp macro="">
      <xdr:nvCxnSpPr>
        <xdr:cNvPr id="597" name="直線コネクタ 596"/>
        <xdr:cNvCxnSpPr/>
      </xdr:nvCxnSpPr>
      <xdr:spPr>
        <a:xfrm flipV="1">
          <a:off x="12814300" y="9993541"/>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13856</xdr:rowOff>
    </xdr:from>
    <xdr:to>
      <xdr:col>20</xdr:col>
      <xdr:colOff>9525</xdr:colOff>
      <xdr:row>57</xdr:row>
      <xdr:rowOff>115456</xdr:rowOff>
    </xdr:to>
    <xdr:sp macro="" textlink="">
      <xdr:nvSpPr>
        <xdr:cNvPr id="598" name="フローチャート : 判断 597"/>
        <xdr:cNvSpPr/>
      </xdr:nvSpPr>
      <xdr:spPr>
        <a:xfrm>
          <a:off x="13652500" y="978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131983</xdr:rowOff>
    </xdr:from>
    <xdr:ext cx="534377" cy="259045"/>
    <xdr:sp macro="" textlink="">
      <xdr:nvSpPr>
        <xdr:cNvPr id="599" name="テキスト ボックス 598"/>
        <xdr:cNvSpPr txBox="1"/>
      </xdr:nvSpPr>
      <xdr:spPr>
        <a:xfrm>
          <a:off x="13436111" y="95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36538</xdr:rowOff>
    </xdr:from>
    <xdr:to>
      <xdr:col>18</xdr:col>
      <xdr:colOff>492125</xdr:colOff>
      <xdr:row>57</xdr:row>
      <xdr:rowOff>138138</xdr:rowOff>
    </xdr:to>
    <xdr:sp macro="" textlink="">
      <xdr:nvSpPr>
        <xdr:cNvPr id="600" name="フローチャート : 判断 599"/>
        <xdr:cNvSpPr/>
      </xdr:nvSpPr>
      <xdr:spPr>
        <a:xfrm>
          <a:off x="12763500" y="980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154665</xdr:rowOff>
    </xdr:from>
    <xdr:ext cx="534377" cy="259045"/>
    <xdr:sp macro="" textlink="">
      <xdr:nvSpPr>
        <xdr:cNvPr id="601" name="テキスト ボックス 600"/>
        <xdr:cNvSpPr txBox="1"/>
      </xdr:nvSpPr>
      <xdr:spPr>
        <a:xfrm>
          <a:off x="12547111" y="95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116853</xdr:rowOff>
    </xdr:from>
    <xdr:to>
      <xdr:col>23</xdr:col>
      <xdr:colOff>568325</xdr:colOff>
      <xdr:row>58</xdr:row>
      <xdr:rowOff>47003</xdr:rowOff>
    </xdr:to>
    <xdr:sp macro="" textlink="">
      <xdr:nvSpPr>
        <xdr:cNvPr id="607" name="円/楕円 606"/>
        <xdr:cNvSpPr/>
      </xdr:nvSpPr>
      <xdr:spPr>
        <a:xfrm>
          <a:off x="16268700" y="988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95280</xdr:rowOff>
    </xdr:from>
    <xdr:ext cx="534377" cy="259045"/>
    <xdr:sp macro="" textlink="">
      <xdr:nvSpPr>
        <xdr:cNvPr id="608" name="教育費該当値テキスト"/>
        <xdr:cNvSpPr txBox="1"/>
      </xdr:nvSpPr>
      <xdr:spPr>
        <a:xfrm>
          <a:off x="16370300" y="9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47,299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106782</xdr:rowOff>
    </xdr:from>
    <xdr:to>
      <xdr:col>22</xdr:col>
      <xdr:colOff>415925</xdr:colOff>
      <xdr:row>58</xdr:row>
      <xdr:rowOff>36932</xdr:rowOff>
    </xdr:to>
    <xdr:sp macro="" textlink="">
      <xdr:nvSpPr>
        <xdr:cNvPr id="609" name="円/楕円 608"/>
        <xdr:cNvSpPr/>
      </xdr:nvSpPr>
      <xdr:spPr>
        <a:xfrm>
          <a:off x="15430500" y="987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28059</xdr:rowOff>
    </xdr:from>
    <xdr:ext cx="534377" cy="259045"/>
    <xdr:sp macro="" textlink="">
      <xdr:nvSpPr>
        <xdr:cNvPr id="610" name="テキスト ボックス 609"/>
        <xdr:cNvSpPr txBox="1"/>
      </xdr:nvSpPr>
      <xdr:spPr>
        <a:xfrm>
          <a:off x="15214111" y="997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142062</xdr:rowOff>
    </xdr:from>
    <xdr:to>
      <xdr:col>21</xdr:col>
      <xdr:colOff>212725</xdr:colOff>
      <xdr:row>58</xdr:row>
      <xdr:rowOff>72212</xdr:rowOff>
    </xdr:to>
    <xdr:sp macro="" textlink="">
      <xdr:nvSpPr>
        <xdr:cNvPr id="611" name="円/楕円 610"/>
        <xdr:cNvSpPr/>
      </xdr:nvSpPr>
      <xdr:spPr>
        <a:xfrm>
          <a:off x="14541500" y="99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63339</xdr:rowOff>
    </xdr:from>
    <xdr:ext cx="534377" cy="259045"/>
    <xdr:sp macro="" textlink="">
      <xdr:nvSpPr>
        <xdr:cNvPr id="612" name="テキスト ボックス 611"/>
        <xdr:cNvSpPr txBox="1"/>
      </xdr:nvSpPr>
      <xdr:spPr>
        <a:xfrm>
          <a:off x="14325111" y="100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170091</xdr:rowOff>
    </xdr:from>
    <xdr:to>
      <xdr:col>20</xdr:col>
      <xdr:colOff>9525</xdr:colOff>
      <xdr:row>58</xdr:row>
      <xdr:rowOff>100241</xdr:rowOff>
    </xdr:to>
    <xdr:sp macro="" textlink="">
      <xdr:nvSpPr>
        <xdr:cNvPr id="613" name="円/楕円 612"/>
        <xdr:cNvSpPr/>
      </xdr:nvSpPr>
      <xdr:spPr>
        <a:xfrm>
          <a:off x="13652500" y="99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91368</xdr:rowOff>
    </xdr:from>
    <xdr:ext cx="534377" cy="259045"/>
    <xdr:sp macro="" textlink="">
      <xdr:nvSpPr>
        <xdr:cNvPr id="614" name="テキスト ボックス 613"/>
        <xdr:cNvSpPr txBox="1"/>
      </xdr:nvSpPr>
      <xdr:spPr>
        <a:xfrm>
          <a:off x="13436111" y="100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2908</xdr:rowOff>
    </xdr:from>
    <xdr:to>
      <xdr:col>18</xdr:col>
      <xdr:colOff>492125</xdr:colOff>
      <xdr:row>58</xdr:row>
      <xdr:rowOff>104508</xdr:rowOff>
    </xdr:to>
    <xdr:sp macro="" textlink="">
      <xdr:nvSpPr>
        <xdr:cNvPr id="615" name="円/楕円 614"/>
        <xdr:cNvSpPr/>
      </xdr:nvSpPr>
      <xdr:spPr>
        <a:xfrm>
          <a:off x="12763500" y="99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95635</xdr:rowOff>
    </xdr:from>
    <xdr:ext cx="534377" cy="259045"/>
    <xdr:sp macro="" textlink="">
      <xdr:nvSpPr>
        <xdr:cNvPr id="616" name="テキスト ボックス 615"/>
        <xdr:cNvSpPr txBox="1"/>
      </xdr:nvSpPr>
      <xdr:spPr>
        <a:xfrm>
          <a:off x="12547111" y="1003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7" name="直線コネクタ 62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8" name="テキスト ボックス 62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9" name="直線コネクタ 62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30" name="テキスト ボックス 62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31" name="直線コネクタ 63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2" name="テキスト ボックス 63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3" name="直線コネクタ 63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4" name="テキスト ボックス 63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8" name="直線コネクタ 637"/>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9"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40" name="直線コネクタ 63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41"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2" name="直線コネクタ 641"/>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136065</xdr:rowOff>
    </xdr:from>
    <xdr:to>
      <xdr:col>23</xdr:col>
      <xdr:colOff>517525</xdr:colOff>
      <xdr:row>78</xdr:row>
      <xdr:rowOff>136973</xdr:rowOff>
    </xdr:to>
    <xdr:cxnSp macro="">
      <xdr:nvCxnSpPr>
        <xdr:cNvPr id="643" name="直線コネクタ 642"/>
        <xdr:cNvCxnSpPr/>
      </xdr:nvCxnSpPr>
      <xdr:spPr>
        <a:xfrm>
          <a:off x="15481300" y="13509165"/>
          <a:ext cx="8382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4"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5" name="フローチャート : 判断 644"/>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136065</xdr:rowOff>
    </xdr:from>
    <xdr:to>
      <xdr:col>22</xdr:col>
      <xdr:colOff>365125</xdr:colOff>
      <xdr:row>78</xdr:row>
      <xdr:rowOff>136984</xdr:rowOff>
    </xdr:to>
    <xdr:cxnSp macro="">
      <xdr:nvCxnSpPr>
        <xdr:cNvPr id="646" name="直線コネクタ 645"/>
        <xdr:cNvCxnSpPr/>
      </xdr:nvCxnSpPr>
      <xdr:spPr>
        <a:xfrm flipV="1">
          <a:off x="14592300" y="13509165"/>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77546</xdr:rowOff>
    </xdr:from>
    <xdr:to>
      <xdr:col>22</xdr:col>
      <xdr:colOff>415925</xdr:colOff>
      <xdr:row>79</xdr:row>
      <xdr:rowOff>7696</xdr:rowOff>
    </xdr:to>
    <xdr:sp macro="" textlink="">
      <xdr:nvSpPr>
        <xdr:cNvPr id="647" name="フローチャート : 判断 646"/>
        <xdr:cNvSpPr/>
      </xdr:nvSpPr>
      <xdr:spPr>
        <a:xfrm>
          <a:off x="15430500" y="1345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24223</xdr:rowOff>
    </xdr:from>
    <xdr:ext cx="469744" cy="259045"/>
    <xdr:sp macro="" textlink="">
      <xdr:nvSpPr>
        <xdr:cNvPr id="648" name="テキスト ボックス 647"/>
        <xdr:cNvSpPr txBox="1"/>
      </xdr:nvSpPr>
      <xdr:spPr>
        <a:xfrm>
          <a:off x="15246427" y="132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135809</xdr:rowOff>
    </xdr:from>
    <xdr:to>
      <xdr:col>21</xdr:col>
      <xdr:colOff>161925</xdr:colOff>
      <xdr:row>78</xdr:row>
      <xdr:rowOff>136984</xdr:rowOff>
    </xdr:to>
    <xdr:cxnSp macro="">
      <xdr:nvCxnSpPr>
        <xdr:cNvPr id="649" name="直線コネクタ 648"/>
        <xdr:cNvCxnSpPr/>
      </xdr:nvCxnSpPr>
      <xdr:spPr>
        <a:xfrm>
          <a:off x="13703300" y="13508909"/>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70358</xdr:rowOff>
    </xdr:from>
    <xdr:to>
      <xdr:col>21</xdr:col>
      <xdr:colOff>212725</xdr:colOff>
      <xdr:row>79</xdr:row>
      <xdr:rowOff>508</xdr:rowOff>
    </xdr:to>
    <xdr:sp macro="" textlink="">
      <xdr:nvSpPr>
        <xdr:cNvPr id="650" name="フローチャート : 判断 649"/>
        <xdr:cNvSpPr/>
      </xdr:nvSpPr>
      <xdr:spPr>
        <a:xfrm>
          <a:off x="14541500" y="1344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17035</xdr:rowOff>
    </xdr:from>
    <xdr:ext cx="469744" cy="259045"/>
    <xdr:sp macro="" textlink="">
      <xdr:nvSpPr>
        <xdr:cNvPr id="651" name="テキスト ボックス 650"/>
        <xdr:cNvSpPr txBox="1"/>
      </xdr:nvSpPr>
      <xdr:spPr>
        <a:xfrm>
          <a:off x="14357427" y="1321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131293</xdr:rowOff>
    </xdr:from>
    <xdr:to>
      <xdr:col>19</xdr:col>
      <xdr:colOff>644525</xdr:colOff>
      <xdr:row>78</xdr:row>
      <xdr:rowOff>135809</xdr:rowOff>
    </xdr:to>
    <xdr:cxnSp macro="">
      <xdr:nvCxnSpPr>
        <xdr:cNvPr id="652" name="直線コネクタ 651"/>
        <xdr:cNvCxnSpPr/>
      </xdr:nvCxnSpPr>
      <xdr:spPr>
        <a:xfrm>
          <a:off x="12814300" y="13504393"/>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70820</xdr:rowOff>
    </xdr:from>
    <xdr:to>
      <xdr:col>20</xdr:col>
      <xdr:colOff>9525</xdr:colOff>
      <xdr:row>79</xdr:row>
      <xdr:rowOff>970</xdr:rowOff>
    </xdr:to>
    <xdr:sp macro="" textlink="">
      <xdr:nvSpPr>
        <xdr:cNvPr id="653" name="フローチャート : 判断 652"/>
        <xdr:cNvSpPr/>
      </xdr:nvSpPr>
      <xdr:spPr>
        <a:xfrm>
          <a:off x="13652500" y="1344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17497</xdr:rowOff>
    </xdr:from>
    <xdr:ext cx="469744" cy="259045"/>
    <xdr:sp macro="" textlink="">
      <xdr:nvSpPr>
        <xdr:cNvPr id="654" name="テキスト ボックス 653"/>
        <xdr:cNvSpPr txBox="1"/>
      </xdr:nvSpPr>
      <xdr:spPr>
        <a:xfrm>
          <a:off x="13468427" y="132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63286</xdr:rowOff>
    </xdr:from>
    <xdr:to>
      <xdr:col>18</xdr:col>
      <xdr:colOff>492125</xdr:colOff>
      <xdr:row>78</xdr:row>
      <xdr:rowOff>164886</xdr:rowOff>
    </xdr:to>
    <xdr:sp macro="" textlink="">
      <xdr:nvSpPr>
        <xdr:cNvPr id="655" name="フローチャート : 判断 654"/>
        <xdr:cNvSpPr/>
      </xdr:nvSpPr>
      <xdr:spPr>
        <a:xfrm>
          <a:off x="12763500" y="134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9963</xdr:rowOff>
    </xdr:from>
    <xdr:ext cx="534377" cy="259045"/>
    <xdr:sp macro="" textlink="">
      <xdr:nvSpPr>
        <xdr:cNvPr id="656" name="テキスト ボックス 655"/>
        <xdr:cNvSpPr txBox="1"/>
      </xdr:nvSpPr>
      <xdr:spPr>
        <a:xfrm>
          <a:off x="12547111" y="132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86173</xdr:rowOff>
    </xdr:from>
    <xdr:to>
      <xdr:col>23</xdr:col>
      <xdr:colOff>568325</xdr:colOff>
      <xdr:row>79</xdr:row>
      <xdr:rowOff>16323</xdr:rowOff>
    </xdr:to>
    <xdr:sp macro="" textlink="">
      <xdr:nvSpPr>
        <xdr:cNvPr id="662" name="円/楕円 661"/>
        <xdr:cNvSpPr/>
      </xdr:nvSpPr>
      <xdr:spPr>
        <a:xfrm>
          <a:off x="16268700" y="134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62417</xdr:rowOff>
    </xdr:from>
    <xdr:ext cx="469744" cy="259045"/>
    <xdr:sp macro="" textlink="">
      <xdr:nvSpPr>
        <xdr:cNvPr id="663" name="災害復旧費該当値テキスト"/>
        <xdr:cNvSpPr txBox="1"/>
      </xdr:nvSpPr>
      <xdr:spPr>
        <a:xfrm>
          <a:off x="16370300" y="1343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85265</xdr:rowOff>
    </xdr:from>
    <xdr:to>
      <xdr:col>22</xdr:col>
      <xdr:colOff>415925</xdr:colOff>
      <xdr:row>79</xdr:row>
      <xdr:rowOff>15415</xdr:rowOff>
    </xdr:to>
    <xdr:sp macro="" textlink="">
      <xdr:nvSpPr>
        <xdr:cNvPr id="664" name="円/楕円 663"/>
        <xdr:cNvSpPr/>
      </xdr:nvSpPr>
      <xdr:spPr>
        <a:xfrm>
          <a:off x="15430500" y="134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6542</xdr:rowOff>
    </xdr:from>
    <xdr:ext cx="469744" cy="259045"/>
    <xdr:sp macro="" textlink="">
      <xdr:nvSpPr>
        <xdr:cNvPr id="665" name="テキスト ボックス 664"/>
        <xdr:cNvSpPr txBox="1"/>
      </xdr:nvSpPr>
      <xdr:spPr>
        <a:xfrm>
          <a:off x="15246427" y="1355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86184</xdr:rowOff>
    </xdr:from>
    <xdr:to>
      <xdr:col>21</xdr:col>
      <xdr:colOff>212725</xdr:colOff>
      <xdr:row>79</xdr:row>
      <xdr:rowOff>16334</xdr:rowOff>
    </xdr:to>
    <xdr:sp macro="" textlink="">
      <xdr:nvSpPr>
        <xdr:cNvPr id="666" name="円/楕円 665"/>
        <xdr:cNvSpPr/>
      </xdr:nvSpPr>
      <xdr:spPr>
        <a:xfrm>
          <a:off x="14541500" y="134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7461</xdr:rowOff>
    </xdr:from>
    <xdr:ext cx="469744" cy="259045"/>
    <xdr:sp macro="" textlink="">
      <xdr:nvSpPr>
        <xdr:cNvPr id="667" name="テキスト ボックス 666"/>
        <xdr:cNvSpPr txBox="1"/>
      </xdr:nvSpPr>
      <xdr:spPr>
        <a:xfrm>
          <a:off x="14357427" y="1355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85009</xdr:rowOff>
    </xdr:from>
    <xdr:to>
      <xdr:col>20</xdr:col>
      <xdr:colOff>9525</xdr:colOff>
      <xdr:row>79</xdr:row>
      <xdr:rowOff>15159</xdr:rowOff>
    </xdr:to>
    <xdr:sp macro="" textlink="">
      <xdr:nvSpPr>
        <xdr:cNvPr id="668" name="円/楕円 667"/>
        <xdr:cNvSpPr/>
      </xdr:nvSpPr>
      <xdr:spPr>
        <a:xfrm>
          <a:off x="13652500" y="134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6286</xdr:rowOff>
    </xdr:from>
    <xdr:ext cx="469744" cy="259045"/>
    <xdr:sp macro="" textlink="">
      <xdr:nvSpPr>
        <xdr:cNvPr id="669" name="テキスト ボックス 668"/>
        <xdr:cNvSpPr txBox="1"/>
      </xdr:nvSpPr>
      <xdr:spPr>
        <a:xfrm>
          <a:off x="13468427" y="1355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80493</xdr:rowOff>
    </xdr:from>
    <xdr:to>
      <xdr:col>18</xdr:col>
      <xdr:colOff>492125</xdr:colOff>
      <xdr:row>79</xdr:row>
      <xdr:rowOff>10643</xdr:rowOff>
    </xdr:to>
    <xdr:sp macro="" textlink="">
      <xdr:nvSpPr>
        <xdr:cNvPr id="670" name="円/楕円 669"/>
        <xdr:cNvSpPr/>
      </xdr:nvSpPr>
      <xdr:spPr>
        <a:xfrm>
          <a:off x="12763500" y="134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1770</xdr:rowOff>
    </xdr:from>
    <xdr:ext cx="469744" cy="259045"/>
    <xdr:sp macro="" textlink="">
      <xdr:nvSpPr>
        <xdr:cNvPr id="671" name="テキスト ボックス 670"/>
        <xdr:cNvSpPr txBox="1"/>
      </xdr:nvSpPr>
      <xdr:spPr>
        <a:xfrm>
          <a:off x="12579427" y="1354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2" name="直線コネクタ 68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3" name="テキスト ボックス 68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4" name="直線コネクタ 68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5" name="テキスト ボックス 68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6" name="直線コネクタ 68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7" name="テキスト ボックス 68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8" name="直線コネクタ 68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9" name="テキスト ボックス 68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90" name="直線コネクタ 68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1" name="テキスト ボックス 69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5" name="直線コネクタ 694"/>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6"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7" name="直線コネクタ 696"/>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8"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9" name="直線コネクタ 698"/>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108559</xdr:rowOff>
    </xdr:from>
    <xdr:to>
      <xdr:col>23</xdr:col>
      <xdr:colOff>517525</xdr:colOff>
      <xdr:row>90</xdr:row>
      <xdr:rowOff>152806</xdr:rowOff>
    </xdr:to>
    <xdr:cxnSp macro="">
      <xdr:nvCxnSpPr>
        <xdr:cNvPr id="700" name="直線コネクタ 699"/>
        <xdr:cNvCxnSpPr/>
      </xdr:nvCxnSpPr>
      <xdr:spPr>
        <a:xfrm>
          <a:off x="15481300" y="15539059"/>
          <a:ext cx="838200" cy="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168432</xdr:rowOff>
    </xdr:from>
    <xdr:ext cx="534377" cy="259045"/>
    <xdr:sp macro="" textlink="">
      <xdr:nvSpPr>
        <xdr:cNvPr id="701" name="公債費平均値テキスト"/>
        <xdr:cNvSpPr txBox="1"/>
      </xdr:nvSpPr>
      <xdr:spPr>
        <a:xfrm>
          <a:off x="16370300" y="1611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2" name="フローチャート : 判断 701"/>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89</xdr:row>
      <xdr:rowOff>163437</xdr:rowOff>
    </xdr:from>
    <xdr:to>
      <xdr:col>22</xdr:col>
      <xdr:colOff>365125</xdr:colOff>
      <xdr:row>90</xdr:row>
      <xdr:rowOff>108559</xdr:rowOff>
    </xdr:to>
    <xdr:cxnSp macro="">
      <xdr:nvCxnSpPr>
        <xdr:cNvPr id="703" name="直線コネクタ 702"/>
        <xdr:cNvCxnSpPr/>
      </xdr:nvCxnSpPr>
      <xdr:spPr>
        <a:xfrm>
          <a:off x="14592300" y="15422487"/>
          <a:ext cx="889000" cy="1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124994</xdr:rowOff>
    </xdr:from>
    <xdr:to>
      <xdr:col>22</xdr:col>
      <xdr:colOff>415925</xdr:colOff>
      <xdr:row>94</xdr:row>
      <xdr:rowOff>55144</xdr:rowOff>
    </xdr:to>
    <xdr:sp macro="" textlink="">
      <xdr:nvSpPr>
        <xdr:cNvPr id="704" name="フローチャート : 判断 703"/>
        <xdr:cNvSpPr/>
      </xdr:nvSpPr>
      <xdr:spPr>
        <a:xfrm>
          <a:off x="15430500" y="1606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46271</xdr:rowOff>
    </xdr:from>
    <xdr:ext cx="534377" cy="259045"/>
    <xdr:sp macro="" textlink="">
      <xdr:nvSpPr>
        <xdr:cNvPr id="705" name="テキスト ボックス 704"/>
        <xdr:cNvSpPr txBox="1"/>
      </xdr:nvSpPr>
      <xdr:spPr>
        <a:xfrm>
          <a:off x="15214111" y="161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89</xdr:row>
      <xdr:rowOff>163437</xdr:rowOff>
    </xdr:from>
    <xdr:to>
      <xdr:col>21</xdr:col>
      <xdr:colOff>161925</xdr:colOff>
      <xdr:row>90</xdr:row>
      <xdr:rowOff>8089</xdr:rowOff>
    </xdr:to>
    <xdr:cxnSp macro="">
      <xdr:nvCxnSpPr>
        <xdr:cNvPr id="706" name="直線コネクタ 705"/>
        <xdr:cNvCxnSpPr/>
      </xdr:nvCxnSpPr>
      <xdr:spPr>
        <a:xfrm flipV="1">
          <a:off x="13703300" y="15422487"/>
          <a:ext cx="889000" cy="1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160998</xdr:rowOff>
    </xdr:from>
    <xdr:to>
      <xdr:col>21</xdr:col>
      <xdr:colOff>212725</xdr:colOff>
      <xdr:row>94</xdr:row>
      <xdr:rowOff>91148</xdr:rowOff>
    </xdr:to>
    <xdr:sp macro="" textlink="">
      <xdr:nvSpPr>
        <xdr:cNvPr id="707" name="フローチャート : 判断 706"/>
        <xdr:cNvSpPr/>
      </xdr:nvSpPr>
      <xdr:spPr>
        <a:xfrm>
          <a:off x="14541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82275</xdr:rowOff>
    </xdr:from>
    <xdr:ext cx="534377" cy="259045"/>
    <xdr:sp macro="" textlink="">
      <xdr:nvSpPr>
        <xdr:cNvPr id="708" name="テキスト ボックス 707"/>
        <xdr:cNvSpPr txBox="1"/>
      </xdr:nvSpPr>
      <xdr:spPr>
        <a:xfrm>
          <a:off x="14325111" y="161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8089</xdr:rowOff>
    </xdr:from>
    <xdr:to>
      <xdr:col>19</xdr:col>
      <xdr:colOff>644525</xdr:colOff>
      <xdr:row>90</xdr:row>
      <xdr:rowOff>25718</xdr:rowOff>
    </xdr:to>
    <xdr:cxnSp macro="">
      <xdr:nvCxnSpPr>
        <xdr:cNvPr id="709" name="直線コネクタ 708"/>
        <xdr:cNvCxnSpPr/>
      </xdr:nvCxnSpPr>
      <xdr:spPr>
        <a:xfrm flipV="1">
          <a:off x="12814300" y="15438589"/>
          <a:ext cx="889000" cy="1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154330</xdr:rowOff>
    </xdr:from>
    <xdr:to>
      <xdr:col>20</xdr:col>
      <xdr:colOff>9525</xdr:colOff>
      <xdr:row>94</xdr:row>
      <xdr:rowOff>84480</xdr:rowOff>
    </xdr:to>
    <xdr:sp macro="" textlink="">
      <xdr:nvSpPr>
        <xdr:cNvPr id="710" name="フローチャート : 判断 709"/>
        <xdr:cNvSpPr/>
      </xdr:nvSpPr>
      <xdr:spPr>
        <a:xfrm>
          <a:off x="13652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75607</xdr:rowOff>
    </xdr:from>
    <xdr:ext cx="534377" cy="259045"/>
    <xdr:sp macro="" textlink="">
      <xdr:nvSpPr>
        <xdr:cNvPr id="711" name="テキスト ボックス 710"/>
        <xdr:cNvSpPr txBox="1"/>
      </xdr:nvSpPr>
      <xdr:spPr>
        <a:xfrm>
          <a:off x="13436111" y="161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151842</xdr:rowOff>
    </xdr:from>
    <xdr:to>
      <xdr:col>18</xdr:col>
      <xdr:colOff>492125</xdr:colOff>
      <xdr:row>94</xdr:row>
      <xdr:rowOff>81992</xdr:rowOff>
    </xdr:to>
    <xdr:sp macro="" textlink="">
      <xdr:nvSpPr>
        <xdr:cNvPr id="712" name="フローチャート : 判断 711"/>
        <xdr:cNvSpPr/>
      </xdr:nvSpPr>
      <xdr:spPr>
        <a:xfrm>
          <a:off x="12763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73119</xdr:rowOff>
    </xdr:from>
    <xdr:ext cx="534377" cy="259045"/>
    <xdr:sp macro="" textlink="">
      <xdr:nvSpPr>
        <xdr:cNvPr id="713" name="テキスト ボックス 712"/>
        <xdr:cNvSpPr txBox="1"/>
      </xdr:nvSpPr>
      <xdr:spPr>
        <a:xfrm>
          <a:off x="12547111" y="161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102006</xdr:rowOff>
    </xdr:from>
    <xdr:to>
      <xdr:col>23</xdr:col>
      <xdr:colOff>568325</xdr:colOff>
      <xdr:row>91</xdr:row>
      <xdr:rowOff>32156</xdr:rowOff>
    </xdr:to>
    <xdr:sp macro="" textlink="">
      <xdr:nvSpPr>
        <xdr:cNvPr id="719" name="円/楕円 718"/>
        <xdr:cNvSpPr/>
      </xdr:nvSpPr>
      <xdr:spPr>
        <a:xfrm>
          <a:off x="16268700" y="155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55033</xdr:rowOff>
    </xdr:from>
    <xdr:ext cx="599010" cy="259045"/>
    <xdr:sp macro="" textlink="">
      <xdr:nvSpPr>
        <xdr:cNvPr id="720" name="公債費該当値テキスト"/>
        <xdr:cNvSpPr txBox="1"/>
      </xdr:nvSpPr>
      <xdr:spPr>
        <a:xfrm>
          <a:off x="16370300" y="1548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112,968</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57759</xdr:rowOff>
    </xdr:from>
    <xdr:to>
      <xdr:col>22</xdr:col>
      <xdr:colOff>415925</xdr:colOff>
      <xdr:row>90</xdr:row>
      <xdr:rowOff>159359</xdr:rowOff>
    </xdr:to>
    <xdr:sp macro="" textlink="">
      <xdr:nvSpPr>
        <xdr:cNvPr id="721" name="円/楕円 720"/>
        <xdr:cNvSpPr/>
      </xdr:nvSpPr>
      <xdr:spPr>
        <a:xfrm>
          <a:off x="15430500" y="1548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4436</xdr:rowOff>
    </xdr:from>
    <xdr:ext cx="599010" cy="259045"/>
    <xdr:sp macro="" textlink="">
      <xdr:nvSpPr>
        <xdr:cNvPr id="722" name="テキスト ボックス 721"/>
        <xdr:cNvSpPr txBox="1"/>
      </xdr:nvSpPr>
      <xdr:spPr>
        <a:xfrm>
          <a:off x="15181794" y="1526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116,452</a:t>
          </a:r>
          <a:endParaRPr kumimoji="1" lang="ja-JP" altLang="en-US" sz="1000" b="1">
            <a:solidFill>
              <a:srgbClr val="FF0000"/>
            </a:solidFill>
            <a:latin typeface="ＭＳ Ｐゴシック"/>
          </a:endParaRPr>
        </a:p>
      </xdr:txBody>
    </xdr:sp>
    <xdr:clientData/>
  </xdr:oneCellAnchor>
  <xdr:twoCellAnchor>
    <xdr:from>
      <xdr:col>21</xdr:col>
      <xdr:colOff>111125</xdr:colOff>
      <xdr:row>89</xdr:row>
      <xdr:rowOff>112637</xdr:rowOff>
    </xdr:from>
    <xdr:to>
      <xdr:col>21</xdr:col>
      <xdr:colOff>212725</xdr:colOff>
      <xdr:row>90</xdr:row>
      <xdr:rowOff>42787</xdr:rowOff>
    </xdr:to>
    <xdr:sp macro="" textlink="">
      <xdr:nvSpPr>
        <xdr:cNvPr id="723" name="円/楕円 722"/>
        <xdr:cNvSpPr/>
      </xdr:nvSpPr>
      <xdr:spPr>
        <a:xfrm>
          <a:off x="14541500" y="153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88</xdr:row>
      <xdr:rowOff>59314</xdr:rowOff>
    </xdr:from>
    <xdr:ext cx="599010" cy="259045"/>
    <xdr:sp macro="" textlink="">
      <xdr:nvSpPr>
        <xdr:cNvPr id="724" name="テキスト ボックス 723"/>
        <xdr:cNvSpPr txBox="1"/>
      </xdr:nvSpPr>
      <xdr:spPr>
        <a:xfrm>
          <a:off x="14292794" y="1514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125,631</a:t>
          </a:r>
          <a:endParaRPr kumimoji="1" lang="ja-JP" altLang="en-US" sz="1000" b="1">
            <a:solidFill>
              <a:srgbClr val="FF0000"/>
            </a:solidFill>
            <a:latin typeface="ＭＳ Ｐゴシック"/>
          </a:endParaRPr>
        </a:p>
      </xdr:txBody>
    </xdr:sp>
    <xdr:clientData/>
  </xdr:oneCellAnchor>
  <xdr:twoCellAnchor>
    <xdr:from>
      <xdr:col>19</xdr:col>
      <xdr:colOff>593725</xdr:colOff>
      <xdr:row>89</xdr:row>
      <xdr:rowOff>128739</xdr:rowOff>
    </xdr:from>
    <xdr:to>
      <xdr:col>20</xdr:col>
      <xdr:colOff>9525</xdr:colOff>
      <xdr:row>90</xdr:row>
      <xdr:rowOff>58889</xdr:rowOff>
    </xdr:to>
    <xdr:sp macro="" textlink="">
      <xdr:nvSpPr>
        <xdr:cNvPr id="725" name="円/楕円 724"/>
        <xdr:cNvSpPr/>
      </xdr:nvSpPr>
      <xdr:spPr>
        <a:xfrm>
          <a:off x="13652500" y="153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88</xdr:row>
      <xdr:rowOff>75416</xdr:rowOff>
    </xdr:from>
    <xdr:ext cx="599010" cy="259045"/>
    <xdr:sp macro="" textlink="">
      <xdr:nvSpPr>
        <xdr:cNvPr id="726" name="テキスト ボックス 725"/>
        <xdr:cNvSpPr txBox="1"/>
      </xdr:nvSpPr>
      <xdr:spPr>
        <a:xfrm>
          <a:off x="13403794" y="1516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124,363</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146368</xdr:rowOff>
    </xdr:from>
    <xdr:to>
      <xdr:col>18</xdr:col>
      <xdr:colOff>492125</xdr:colOff>
      <xdr:row>90</xdr:row>
      <xdr:rowOff>76518</xdr:rowOff>
    </xdr:to>
    <xdr:sp macro="" textlink="">
      <xdr:nvSpPr>
        <xdr:cNvPr id="727" name="円/楕円 726"/>
        <xdr:cNvSpPr/>
      </xdr:nvSpPr>
      <xdr:spPr>
        <a:xfrm>
          <a:off x="12763500" y="1540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93045</xdr:rowOff>
    </xdr:from>
    <xdr:ext cx="599010" cy="259045"/>
    <xdr:sp macro="" textlink="">
      <xdr:nvSpPr>
        <xdr:cNvPr id="728" name="テキスト ボックス 727"/>
        <xdr:cNvSpPr txBox="1"/>
      </xdr:nvSpPr>
      <xdr:spPr>
        <a:xfrm>
          <a:off x="12514794" y="151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2" name="テキスト ボックス 74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4" name="テキスト ボックス 74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6" name="テキスト ボックス 74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2" name="直線コネクタ 751"/>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3"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5"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6" name="直線コネクタ 755"/>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8"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9" name="フローチャート : 判断 758"/>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156210</xdr:rowOff>
    </xdr:from>
    <xdr:to>
      <xdr:col>31</xdr:col>
      <xdr:colOff>85725</xdr:colOff>
      <xdr:row>38</xdr:row>
      <xdr:rowOff>86360</xdr:rowOff>
    </xdr:to>
    <xdr:sp macro="" textlink="">
      <xdr:nvSpPr>
        <xdr:cNvPr id="761" name="フローチャート : 判断 760"/>
        <xdr:cNvSpPr/>
      </xdr:nvSpPr>
      <xdr:spPr>
        <a:xfrm>
          <a:off x="21272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102887</xdr:rowOff>
    </xdr:from>
    <xdr:ext cx="378565" cy="259045"/>
    <xdr:sp macro="" textlink="">
      <xdr:nvSpPr>
        <xdr:cNvPr id="762" name="テキスト ボックス 761"/>
        <xdr:cNvSpPr txBox="1"/>
      </xdr:nvSpPr>
      <xdr:spPr>
        <a:xfrm>
          <a:off x="21134017" y="627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29210</xdr:rowOff>
    </xdr:from>
    <xdr:to>
      <xdr:col>29</xdr:col>
      <xdr:colOff>568325</xdr:colOff>
      <xdr:row>37</xdr:row>
      <xdr:rowOff>130810</xdr:rowOff>
    </xdr:to>
    <xdr:sp macro="" textlink="">
      <xdr:nvSpPr>
        <xdr:cNvPr id="764" name="フローチャート : 判断 763"/>
        <xdr:cNvSpPr/>
      </xdr:nvSpPr>
      <xdr:spPr>
        <a:xfrm>
          <a:off x="20383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147337</xdr:rowOff>
    </xdr:from>
    <xdr:ext cx="378565" cy="259045"/>
    <xdr:sp macro="" textlink="">
      <xdr:nvSpPr>
        <xdr:cNvPr id="765" name="テキスト ボックス 764"/>
        <xdr:cNvSpPr txBox="1"/>
      </xdr:nvSpPr>
      <xdr:spPr>
        <a:xfrm>
          <a:off x="20245017" y="614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22860</xdr:rowOff>
    </xdr:from>
    <xdr:to>
      <xdr:col>28</xdr:col>
      <xdr:colOff>365125</xdr:colOff>
      <xdr:row>34</xdr:row>
      <xdr:rowOff>124460</xdr:rowOff>
    </xdr:to>
    <xdr:sp macro="" textlink="">
      <xdr:nvSpPr>
        <xdr:cNvPr id="767" name="フローチャート : 判断 766"/>
        <xdr:cNvSpPr/>
      </xdr:nvSpPr>
      <xdr:spPr>
        <a:xfrm>
          <a:off x="1949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32</xdr:row>
      <xdr:rowOff>140987</xdr:rowOff>
    </xdr:from>
    <xdr:ext cx="378565" cy="259045"/>
    <xdr:sp macro="" textlink="">
      <xdr:nvSpPr>
        <xdr:cNvPr id="768" name="テキスト ボックス 767"/>
        <xdr:cNvSpPr txBox="1"/>
      </xdr:nvSpPr>
      <xdr:spPr>
        <a:xfrm>
          <a:off x="19356017" y="5627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40640</xdr:rowOff>
    </xdr:from>
    <xdr:to>
      <xdr:col>27</xdr:col>
      <xdr:colOff>161925</xdr:colOff>
      <xdr:row>35</xdr:row>
      <xdr:rowOff>142240</xdr:rowOff>
    </xdr:to>
    <xdr:sp macro="" textlink="">
      <xdr:nvSpPr>
        <xdr:cNvPr id="769" name="フローチャート : 判断 768"/>
        <xdr:cNvSpPr/>
      </xdr:nvSpPr>
      <xdr:spPr>
        <a:xfrm>
          <a:off x="186055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158767</xdr:rowOff>
    </xdr:from>
    <xdr:ext cx="378565" cy="259045"/>
    <xdr:sp macro="" textlink="">
      <xdr:nvSpPr>
        <xdr:cNvPr id="770" name="テキスト ボックス 769"/>
        <xdr:cNvSpPr txBox="1"/>
      </xdr:nvSpPr>
      <xdr:spPr>
        <a:xfrm>
          <a:off x="18467017" y="5816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7"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0" name="円/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1" name="テキスト ボックス 78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6" name="直線コネクタ 79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7" name="テキスト ボックス 79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8" name="直線コネクタ 79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9" name="テキスト ボックス 79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0" name="直線コネクタ 79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801" name="テキスト ボックス 80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2" name="直線コネクタ 80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803" name="テキスト ボックス 80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5" name="テキスト ボックス 80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7" name="直線コネクタ 80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9" name="直線コネクタ 80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1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2" name="直線コネクタ 81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1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4" name="フローチャート : 判断 81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5" name="直線コネクタ 81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157480</xdr:rowOff>
    </xdr:from>
    <xdr:to>
      <xdr:col>31</xdr:col>
      <xdr:colOff>85725</xdr:colOff>
      <xdr:row>51</xdr:row>
      <xdr:rowOff>87630</xdr:rowOff>
    </xdr:to>
    <xdr:sp macro="" textlink="">
      <xdr:nvSpPr>
        <xdr:cNvPr id="816" name="フローチャート : 判断 815"/>
        <xdr:cNvSpPr/>
      </xdr:nvSpPr>
      <xdr:spPr>
        <a:xfrm>
          <a:off x="21272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49</xdr:row>
      <xdr:rowOff>104157</xdr:rowOff>
    </xdr:from>
    <xdr:ext cx="313932" cy="259045"/>
    <xdr:sp macro="" textlink="">
      <xdr:nvSpPr>
        <xdr:cNvPr id="817" name="テキスト ボックス 816"/>
        <xdr:cNvSpPr txBox="1"/>
      </xdr:nvSpPr>
      <xdr:spPr>
        <a:xfrm>
          <a:off x="21166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8" name="直線コネクタ 81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20320</xdr:rowOff>
    </xdr:from>
    <xdr:to>
      <xdr:col>29</xdr:col>
      <xdr:colOff>568325</xdr:colOff>
      <xdr:row>54</xdr:row>
      <xdr:rowOff>121920</xdr:rowOff>
    </xdr:to>
    <xdr:sp macro="" textlink="">
      <xdr:nvSpPr>
        <xdr:cNvPr id="819" name="フローチャート : 判断 818"/>
        <xdr:cNvSpPr/>
      </xdr:nvSpPr>
      <xdr:spPr>
        <a:xfrm>
          <a:off x="20383500" y="92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52</xdr:row>
      <xdr:rowOff>138447</xdr:rowOff>
    </xdr:from>
    <xdr:ext cx="313932" cy="259045"/>
    <xdr:sp macro="" textlink="">
      <xdr:nvSpPr>
        <xdr:cNvPr id="820" name="テキスト ボックス 819"/>
        <xdr:cNvSpPr txBox="1"/>
      </xdr:nvSpPr>
      <xdr:spPr>
        <a:xfrm>
          <a:off x="20277333" y="905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1" name="直線コネクタ 82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8890</xdr:rowOff>
    </xdr:from>
    <xdr:to>
      <xdr:col>28</xdr:col>
      <xdr:colOff>365125</xdr:colOff>
      <xdr:row>55</xdr:row>
      <xdr:rowOff>110490</xdr:rowOff>
    </xdr:to>
    <xdr:sp macro="" textlink="">
      <xdr:nvSpPr>
        <xdr:cNvPr id="822" name="フローチャート : 判断 821"/>
        <xdr:cNvSpPr/>
      </xdr:nvSpPr>
      <xdr:spPr>
        <a:xfrm>
          <a:off x="19494500" y="94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53</xdr:row>
      <xdr:rowOff>127017</xdr:rowOff>
    </xdr:from>
    <xdr:ext cx="313932" cy="259045"/>
    <xdr:sp macro="" textlink="">
      <xdr:nvSpPr>
        <xdr:cNvPr id="823" name="テキスト ボックス 822"/>
        <xdr:cNvSpPr txBox="1"/>
      </xdr:nvSpPr>
      <xdr:spPr>
        <a:xfrm>
          <a:off x="19388333" y="9213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66040</xdr:rowOff>
    </xdr:from>
    <xdr:to>
      <xdr:col>27</xdr:col>
      <xdr:colOff>161925</xdr:colOff>
      <xdr:row>56</xdr:row>
      <xdr:rowOff>167640</xdr:rowOff>
    </xdr:to>
    <xdr:sp macro="" textlink="">
      <xdr:nvSpPr>
        <xdr:cNvPr id="824" name="フローチャート : 判断 823"/>
        <xdr:cNvSpPr/>
      </xdr:nvSpPr>
      <xdr:spPr>
        <a:xfrm>
          <a:off x="18605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55</xdr:row>
      <xdr:rowOff>12717</xdr:rowOff>
    </xdr:from>
    <xdr:ext cx="313932" cy="259045"/>
    <xdr:sp macro="" textlink="">
      <xdr:nvSpPr>
        <xdr:cNvPr id="825" name="テキスト ボックス 824"/>
        <xdr:cNvSpPr txBox="1"/>
      </xdr:nvSpPr>
      <xdr:spPr>
        <a:xfrm>
          <a:off x="18499333" y="9442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1" name="円/楕円 83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3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3" name="円/楕円 83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34" name="テキスト ボックス 83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5" name="円/楕円 83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6" name="テキスト ボックス 835"/>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7" name="円/楕円 83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8" name="テキスト ボックス 83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9" name="円/楕円 83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0" name="テキスト ボックス 83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住民一人当たりのコスト</a:t>
          </a:r>
          <a:r>
            <a:rPr kumimoji="1" lang="en-US" altLang="ja-JP" sz="1300">
              <a:latin typeface="ＭＳ Ｐゴシック"/>
            </a:rPr>
            <a:t>】</a:t>
          </a:r>
        </a:p>
        <a:p>
          <a:r>
            <a:rPr kumimoji="1" lang="ja-JP" altLang="en-US" sz="1300">
              <a:latin typeface="ＭＳ Ｐゴシック"/>
            </a:rPr>
            <a:t>　総務費については、美作市財政調整基金積立金の減などにより、前年度に比べ減少した。</a:t>
          </a:r>
          <a:endParaRPr kumimoji="1" lang="en-US" altLang="ja-JP" sz="1300">
            <a:latin typeface="ＭＳ Ｐゴシック"/>
          </a:endParaRPr>
        </a:p>
        <a:p>
          <a:r>
            <a:rPr kumimoji="1" lang="ja-JP" altLang="en-US" sz="1300">
              <a:latin typeface="ＭＳ Ｐゴシック"/>
            </a:rPr>
            <a:t>　民生費については、年金生活者等支援臨時福祉給付金事業の増などにより、前年度に比べ増加した。</a:t>
          </a:r>
          <a:endParaRPr kumimoji="1" lang="en-US" altLang="ja-JP" sz="1300">
            <a:latin typeface="ＭＳ Ｐゴシック"/>
          </a:endParaRPr>
        </a:p>
        <a:p>
          <a:r>
            <a:rPr kumimoji="1" lang="ja-JP" altLang="en-US" sz="1300">
              <a:latin typeface="ＭＳ Ｐゴシック"/>
            </a:rPr>
            <a:t>　衛生費については、簡易水道特別会計繰出金の減などにより、前年度に比べ減少した。</a:t>
          </a:r>
          <a:endParaRPr kumimoji="1" lang="en-US" altLang="ja-JP" sz="1300">
            <a:latin typeface="ＭＳ Ｐゴシック"/>
          </a:endParaRPr>
        </a:p>
        <a:p>
          <a:r>
            <a:rPr kumimoji="1" lang="ja-JP" altLang="en-US" sz="1300">
              <a:latin typeface="ＭＳ Ｐゴシック"/>
            </a:rPr>
            <a:t>　商工費については、作東産業団地分譲促進補助事業の減などにより、前年度に比べ減少した。</a:t>
          </a:r>
          <a:endParaRPr kumimoji="1" lang="en-US" altLang="ja-JP" sz="1300">
            <a:latin typeface="ＭＳ Ｐゴシック"/>
          </a:endParaRPr>
        </a:p>
        <a:p>
          <a:r>
            <a:rPr kumimoji="1" lang="ja-JP" altLang="en-US" sz="1300">
              <a:latin typeface="ＭＳ Ｐゴシック"/>
            </a:rPr>
            <a:t>　公債費については、繰上償還の実施による地方債残高の減などにより、前年度に比べ減少した。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本市の歳入は、その約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％が地方交付税であるが、平成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普通交付税の段階的縮減が開始されており、今後、その減少幅は大きくなる。そのような状況の中で、住民サービスの低下を招かないよう行政水準を維持することともに、計画的に大規模事業の実施を行うなど、健全な財政運営に努めているところで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300">
              <a:latin typeface="ＭＳ ゴシック" pitchFamily="49" charset="-128"/>
              <a:ea typeface="ＭＳ ゴシック" pitchFamily="49" charset="-128"/>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なお、平成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年度における実質単年度収支の標準財政規模比がマイナスとなった要因としては、財政調整基金への積立金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が前年度に比べ</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ったことが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挙げられる。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全ての会計において黒字であるが、一般会計からの補助により成り立っている会計もあるため、独立採算の原則により、経費削減や収入確保に努めるなど、歳入歳出の適正化を図る必要がある。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20926684</v>
      </c>
      <c r="BO4" s="411"/>
      <c r="BP4" s="411"/>
      <c r="BQ4" s="411"/>
      <c r="BR4" s="411"/>
      <c r="BS4" s="411"/>
      <c r="BT4" s="411"/>
      <c r="BU4" s="412"/>
      <c r="BV4" s="410">
        <v>22031721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7.3</v>
      </c>
      <c r="CU4" s="588"/>
      <c r="CV4" s="588"/>
      <c r="CW4" s="588"/>
      <c r="CX4" s="588"/>
      <c r="CY4" s="588"/>
      <c r="CZ4" s="588"/>
      <c r="DA4" s="589"/>
      <c r="DB4" s="587">
        <v>8.5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19851068</v>
      </c>
      <c r="BO5" s="416"/>
      <c r="BP5" s="416"/>
      <c r="BQ5" s="416"/>
      <c r="BR5" s="416"/>
      <c r="BS5" s="416"/>
      <c r="BT5" s="416"/>
      <c r="BU5" s="417"/>
      <c r="BV5" s="415">
        <v>20717768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89.3</v>
      </c>
      <c r="CU5" s="386"/>
      <c r="CV5" s="386"/>
      <c r="CW5" s="386"/>
      <c r="CX5" s="386"/>
      <c r="CY5" s="386"/>
      <c r="CZ5" s="386"/>
      <c r="DA5" s="387"/>
      <c r="DB5" s="385">
        <v>88.6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1075616</v>
      </c>
      <c r="BO6" s="416"/>
      <c r="BP6" s="416"/>
      <c r="BQ6" s="416"/>
      <c r="BR6" s="416"/>
      <c r="BS6" s="416"/>
      <c r="BT6" s="416"/>
      <c r="BU6" s="417"/>
      <c r="BV6" s="415">
        <v>1313953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93.1</v>
      </c>
      <c r="CU6" s="562"/>
      <c r="CV6" s="562"/>
      <c r="CW6" s="562"/>
      <c r="CX6" s="562"/>
      <c r="CY6" s="562"/>
      <c r="CZ6" s="562"/>
      <c r="DA6" s="563"/>
      <c r="DB6" s="561">
        <v>93.4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40468</v>
      </c>
      <c r="BO7" s="416"/>
      <c r="BP7" s="416"/>
      <c r="BQ7" s="416"/>
      <c r="BR7" s="416"/>
      <c r="BS7" s="416"/>
      <c r="BT7" s="416"/>
      <c r="BU7" s="417"/>
      <c r="BV7" s="415">
        <v>44306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14192034</v>
      </c>
      <c r="CU7" s="416"/>
      <c r="CV7" s="416"/>
      <c r="CW7" s="416"/>
      <c r="CX7" s="416"/>
      <c r="CY7" s="416"/>
      <c r="CZ7" s="416"/>
      <c r="DA7" s="417"/>
      <c r="DB7" s="415">
        <v>14854012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1035148</v>
      </c>
      <c r="BO8" s="416"/>
      <c r="BP8" s="416"/>
      <c r="BQ8" s="416"/>
      <c r="BR8" s="416"/>
      <c r="BS8" s="416"/>
      <c r="BT8" s="416"/>
      <c r="BU8" s="417"/>
      <c r="BV8" s="415">
        <v>1269647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0.26</v>
      </c>
      <c r="CU8" s="525"/>
      <c r="CV8" s="525"/>
      <c r="CW8" s="525"/>
      <c r="CX8" s="525"/>
      <c r="CY8" s="525"/>
      <c r="CZ8" s="525"/>
      <c r="DA8" s="526"/>
      <c r="DB8" s="524">
        <v>0.26</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27977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-234499</v>
      </c>
      <c r="BO9" s="416"/>
      <c r="BP9" s="416"/>
      <c r="BQ9" s="416"/>
      <c r="BR9" s="416"/>
      <c r="BS9" s="416"/>
      <c r="BT9" s="416"/>
      <c r="BU9" s="417"/>
      <c r="BV9" s="415">
        <v>139042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20</v>
      </c>
      <c r="CU9" s="386"/>
      <c r="CV9" s="386"/>
      <c r="CW9" s="386"/>
      <c r="CX9" s="386"/>
      <c r="CY9" s="386"/>
      <c r="CZ9" s="386"/>
      <c r="DA9" s="387"/>
      <c r="DB9" s="385">
        <v>19.7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30498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13396</v>
      </c>
      <c r="BO10" s="416"/>
      <c r="BP10" s="416"/>
      <c r="BQ10" s="416"/>
      <c r="BR10" s="416"/>
      <c r="BS10" s="416"/>
      <c r="BT10" s="416"/>
      <c r="BU10" s="417"/>
      <c r="BV10" s="415">
        <v>819368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110662</v>
      </c>
      <c r="BO11" s="416"/>
      <c r="BP11" s="416"/>
      <c r="BQ11" s="416"/>
      <c r="BR11" s="416"/>
      <c r="BS11" s="416"/>
      <c r="BT11" s="416"/>
      <c r="BU11" s="417"/>
      <c r="BV11" s="415">
        <v>139478</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28733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28515</v>
      </c>
      <c r="S13" s="517"/>
      <c r="T13" s="517"/>
      <c r="U13" s="517"/>
      <c r="V13" s="518"/>
      <c r="W13" s="504" t="s">
        <v>124</v>
      </c>
      <c r="X13" s="428"/>
      <c r="Y13" s="428"/>
      <c r="Z13" s="428"/>
      <c r="AA13" s="428"/>
      <c r="AB13" s="429"/>
      <c r="AC13" s="391">
        <v>1972</v>
      </c>
      <c r="AD13" s="392"/>
      <c r="AE13" s="392"/>
      <c r="AF13" s="392"/>
      <c r="AG13" s="393"/>
      <c r="AH13" s="391">
        <v>1666</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-110441</v>
      </c>
      <c r="BO13" s="416"/>
      <c r="BP13" s="416"/>
      <c r="BQ13" s="416"/>
      <c r="BR13" s="416"/>
      <c r="BS13" s="416"/>
      <c r="BT13" s="416"/>
      <c r="BU13" s="417"/>
      <c r="BV13" s="415">
        <v>1097888</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13.5</v>
      </c>
      <c r="CU13" s="386"/>
      <c r="CV13" s="386"/>
      <c r="CW13" s="386"/>
      <c r="CX13" s="386"/>
      <c r="CY13" s="386"/>
      <c r="CZ13" s="386"/>
      <c r="DA13" s="387"/>
      <c r="DB13" s="385">
        <v>14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29214</v>
      </c>
      <c r="S14" s="517"/>
      <c r="T14" s="517"/>
      <c r="U14" s="517"/>
      <c r="V14" s="518"/>
      <c r="W14" s="519"/>
      <c r="X14" s="431"/>
      <c r="Y14" s="431"/>
      <c r="Z14" s="431"/>
      <c r="AA14" s="431"/>
      <c r="AB14" s="432"/>
      <c r="AC14" s="509">
        <v>14.6</v>
      </c>
      <c r="AD14" s="510"/>
      <c r="AE14" s="510"/>
      <c r="AF14" s="510"/>
      <c r="AG14" s="511"/>
      <c r="AH14" s="509">
        <v>12.3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38.6</v>
      </c>
      <c r="CU14" s="488"/>
      <c r="CV14" s="488"/>
      <c r="CW14" s="488"/>
      <c r="CX14" s="488"/>
      <c r="CY14" s="488"/>
      <c r="CZ14" s="488"/>
      <c r="DA14" s="489"/>
      <c r="DB14" s="520">
        <v>60.5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29017</v>
      </c>
      <c r="S15" s="517"/>
      <c r="T15" s="517"/>
      <c r="U15" s="517"/>
      <c r="V15" s="518"/>
      <c r="W15" s="504" t="s">
        <v>130</v>
      </c>
      <c r="X15" s="428"/>
      <c r="Y15" s="428"/>
      <c r="Z15" s="428"/>
      <c r="AA15" s="428"/>
      <c r="AB15" s="429"/>
      <c r="AC15" s="391">
        <v>4078</v>
      </c>
      <c r="AD15" s="392"/>
      <c r="AE15" s="392"/>
      <c r="AF15" s="392"/>
      <c r="AG15" s="393"/>
      <c r="AH15" s="391">
        <v>4178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3005609</v>
      </c>
      <c r="BO15" s="411"/>
      <c r="BP15" s="411"/>
      <c r="BQ15" s="411"/>
      <c r="BR15" s="411"/>
      <c r="BS15" s="411"/>
      <c r="BT15" s="411"/>
      <c r="BU15" s="412"/>
      <c r="BV15" s="410">
        <v>2960551</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30.1</v>
      </c>
      <c r="AD16" s="510"/>
      <c r="AE16" s="510"/>
      <c r="AF16" s="510"/>
      <c r="AG16" s="511"/>
      <c r="AH16" s="509">
        <v>31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11831935</v>
      </c>
      <c r="BO16" s="416"/>
      <c r="BP16" s="416"/>
      <c r="BQ16" s="416"/>
      <c r="BR16" s="416"/>
      <c r="BS16" s="416"/>
      <c r="BT16" s="416"/>
      <c r="BU16" s="417"/>
      <c r="BV16" s="415">
        <v>11574396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7493</v>
      </c>
      <c r="AD17" s="392"/>
      <c r="AE17" s="392"/>
      <c r="AF17" s="392"/>
      <c r="AG17" s="393"/>
      <c r="AH17" s="391">
        <v>7650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3774168</v>
      </c>
      <c r="BO17" s="416"/>
      <c r="BP17" s="416"/>
      <c r="BQ17" s="416"/>
      <c r="BR17" s="416"/>
      <c r="BS17" s="416"/>
      <c r="BT17" s="416"/>
      <c r="BU17" s="417"/>
      <c r="BV17" s="415">
        <v>3716493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429.29</v>
      </c>
      <c r="M18" s="480"/>
      <c r="N18" s="480"/>
      <c r="O18" s="480"/>
      <c r="P18" s="480"/>
      <c r="Q18" s="480"/>
      <c r="R18" s="481"/>
      <c r="S18" s="481"/>
      <c r="T18" s="481"/>
      <c r="U18" s="481"/>
      <c r="V18" s="482"/>
      <c r="W18" s="496"/>
      <c r="X18" s="497"/>
      <c r="Y18" s="497"/>
      <c r="Z18" s="497"/>
      <c r="AA18" s="497"/>
      <c r="AB18" s="505"/>
      <c r="AC18" s="379">
        <v>55.3</v>
      </c>
      <c r="AD18" s="380"/>
      <c r="AE18" s="380"/>
      <c r="AF18" s="380"/>
      <c r="AG18" s="483"/>
      <c r="AH18" s="379">
        <v>56.7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12759461</v>
      </c>
      <c r="BO18" s="416"/>
      <c r="BP18" s="416"/>
      <c r="BQ18" s="416"/>
      <c r="BR18" s="416"/>
      <c r="BS18" s="416"/>
      <c r="BT18" s="416"/>
      <c r="BU18" s="417"/>
      <c r="BV18" s="415">
        <v>13372133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65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15899959</v>
      </c>
      <c r="BO19" s="416"/>
      <c r="BP19" s="416"/>
      <c r="BQ19" s="416"/>
      <c r="BR19" s="416"/>
      <c r="BS19" s="416"/>
      <c r="BT19" s="416"/>
      <c r="BU19" s="417"/>
      <c r="BV19" s="415">
        <v>16873878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10881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26315990</v>
      </c>
      <c r="BO23" s="416"/>
      <c r="BP23" s="416"/>
      <c r="BQ23" s="416"/>
      <c r="BR23" s="416"/>
      <c r="BS23" s="416"/>
      <c r="BT23" s="416"/>
      <c r="BU23" s="417"/>
      <c r="BV23" s="415">
        <v>27489915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8100</v>
      </c>
      <c r="R24" s="392"/>
      <c r="S24" s="392"/>
      <c r="T24" s="392"/>
      <c r="U24" s="392"/>
      <c r="V24" s="393"/>
      <c r="W24" s="457"/>
      <c r="X24" s="448"/>
      <c r="Y24" s="449"/>
      <c r="Z24" s="388" t="s">
        <v>154</v>
      </c>
      <c r="AA24" s="389"/>
      <c r="AB24" s="389"/>
      <c r="AC24" s="389"/>
      <c r="AD24" s="389"/>
      <c r="AE24" s="389"/>
      <c r="AF24" s="389"/>
      <c r="AG24" s="390"/>
      <c r="AH24" s="391">
        <v>394</v>
      </c>
      <c r="AI24" s="392"/>
      <c r="AJ24" s="392"/>
      <c r="AK24" s="392"/>
      <c r="AL24" s="393"/>
      <c r="AM24" s="391">
        <v>1205246</v>
      </c>
      <c r="AN24" s="392"/>
      <c r="AO24" s="392"/>
      <c r="AP24" s="392"/>
      <c r="AQ24" s="392"/>
      <c r="AR24" s="393"/>
      <c r="AS24" s="391">
        <v>3059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15093100</v>
      </c>
      <c r="BO24" s="416"/>
      <c r="BP24" s="416"/>
      <c r="BQ24" s="416"/>
      <c r="BR24" s="416"/>
      <c r="BS24" s="416"/>
      <c r="BT24" s="416"/>
      <c r="BU24" s="417"/>
      <c r="BV24" s="415">
        <v>15332549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3250</v>
      </c>
      <c r="R25" s="392"/>
      <c r="S25" s="392"/>
      <c r="T25" s="392"/>
      <c r="U25" s="392"/>
      <c r="V25" s="393"/>
      <c r="W25" s="457"/>
      <c r="X25" s="448"/>
      <c r="Y25" s="449"/>
      <c r="Z25" s="388" t="s">
        <v>157</v>
      </c>
      <c r="AA25" s="389"/>
      <c r="AB25" s="389"/>
      <c r="AC25" s="389"/>
      <c r="AD25" s="389"/>
      <c r="AE25" s="389"/>
      <c r="AF25" s="389"/>
      <c r="AG25" s="390"/>
      <c r="AH25" s="391">
        <v>64</v>
      </c>
      <c r="AI25" s="392"/>
      <c r="AJ25" s="392"/>
      <c r="AK25" s="392"/>
      <c r="AL25" s="393"/>
      <c r="AM25" s="391">
        <v>178560</v>
      </c>
      <c r="AN25" s="392"/>
      <c r="AO25" s="392"/>
      <c r="AP25" s="392"/>
      <c r="AQ25" s="392"/>
      <c r="AR25" s="393"/>
      <c r="AS25" s="391">
        <v>2790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2620834</v>
      </c>
      <c r="BO25" s="411"/>
      <c r="BP25" s="411"/>
      <c r="BQ25" s="411"/>
      <c r="BR25" s="411"/>
      <c r="BS25" s="411"/>
      <c r="BT25" s="411"/>
      <c r="BU25" s="412"/>
      <c r="BV25" s="410">
        <v>1747213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5900</v>
      </c>
      <c r="R26" s="392"/>
      <c r="S26" s="392"/>
      <c r="T26" s="392"/>
      <c r="U26" s="392"/>
      <c r="V26" s="393"/>
      <c r="W26" s="457"/>
      <c r="X26" s="448"/>
      <c r="Y26" s="449"/>
      <c r="Z26" s="388" t="s">
        <v>160</v>
      </c>
      <c r="AA26" s="470"/>
      <c r="AB26" s="470"/>
      <c r="AC26" s="470"/>
      <c r="AD26" s="470"/>
      <c r="AE26" s="470"/>
      <c r="AF26" s="470"/>
      <c r="AG26" s="471"/>
      <c r="AH26" s="391">
        <v>35</v>
      </c>
      <c r="AI26" s="392"/>
      <c r="AJ26" s="392"/>
      <c r="AK26" s="392"/>
      <c r="AL26" s="393"/>
      <c r="AM26" s="391">
        <v>102305</v>
      </c>
      <c r="AN26" s="392"/>
      <c r="AO26" s="392"/>
      <c r="AP26" s="392"/>
      <c r="AQ26" s="392"/>
      <c r="AR26" s="393"/>
      <c r="AS26" s="391">
        <v>2923</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4100</v>
      </c>
      <c r="R27" s="392"/>
      <c r="S27" s="392"/>
      <c r="T27" s="392"/>
      <c r="U27" s="392"/>
      <c r="V27" s="393"/>
      <c r="W27" s="457"/>
      <c r="X27" s="448"/>
      <c r="Y27" s="449"/>
      <c r="Z27" s="388" t="s">
        <v>163</v>
      </c>
      <c r="AA27" s="389"/>
      <c r="AB27" s="389"/>
      <c r="AC27" s="389"/>
      <c r="AD27" s="389"/>
      <c r="AE27" s="389"/>
      <c r="AF27" s="389"/>
      <c r="AG27" s="390"/>
      <c r="AH27" s="391">
        <v>21</v>
      </c>
      <c r="AI27" s="392"/>
      <c r="AJ27" s="392"/>
      <c r="AK27" s="392"/>
      <c r="AL27" s="393"/>
      <c r="AM27" s="391">
        <v>61291</v>
      </c>
      <c r="AN27" s="392"/>
      <c r="AO27" s="392"/>
      <c r="AP27" s="392"/>
      <c r="AQ27" s="392"/>
      <c r="AR27" s="393"/>
      <c r="AS27" s="391">
        <v>2919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470523</v>
      </c>
      <c r="BO27" s="419"/>
      <c r="BP27" s="419"/>
      <c r="BQ27" s="419"/>
      <c r="BR27" s="419"/>
      <c r="BS27" s="419"/>
      <c r="BT27" s="419"/>
      <c r="BU27" s="420"/>
      <c r="BV27" s="418">
        <v>470231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3450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7023391</v>
      </c>
      <c r="BO28" s="411"/>
      <c r="BP28" s="411"/>
      <c r="BQ28" s="411"/>
      <c r="BR28" s="411"/>
      <c r="BS28" s="411"/>
      <c r="BT28" s="411"/>
      <c r="BU28" s="412"/>
      <c r="BV28" s="410">
        <v>6264652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16</v>
      </c>
      <c r="M29" s="392"/>
      <c r="N29" s="392"/>
      <c r="O29" s="392"/>
      <c r="P29" s="393"/>
      <c r="Q29" s="391">
        <v>3200</v>
      </c>
      <c r="R29" s="392"/>
      <c r="S29" s="392"/>
      <c r="T29" s="392"/>
      <c r="U29" s="392"/>
      <c r="V29" s="393"/>
      <c r="W29" s="458"/>
      <c r="X29" s="459"/>
      <c r="Y29" s="460"/>
      <c r="Z29" s="388" t="s">
        <v>170</v>
      </c>
      <c r="AA29" s="389"/>
      <c r="AB29" s="389"/>
      <c r="AC29" s="389"/>
      <c r="AD29" s="389"/>
      <c r="AE29" s="389"/>
      <c r="AF29" s="389"/>
      <c r="AG29" s="390"/>
      <c r="AH29" s="391">
        <v>415</v>
      </c>
      <c r="AI29" s="392"/>
      <c r="AJ29" s="392"/>
      <c r="AK29" s="392"/>
      <c r="AL29" s="393"/>
      <c r="AM29" s="391">
        <v>1266537</v>
      </c>
      <c r="AN29" s="392"/>
      <c r="AO29" s="392"/>
      <c r="AP29" s="392"/>
      <c r="AQ29" s="392"/>
      <c r="AR29" s="393"/>
      <c r="AS29" s="391">
        <v>3052</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1448361</v>
      </c>
      <c r="BO29" s="416"/>
      <c r="BP29" s="416"/>
      <c r="BQ29" s="416"/>
      <c r="BR29" s="416"/>
      <c r="BS29" s="416"/>
      <c r="BT29" s="416"/>
      <c r="BU29" s="417"/>
      <c r="BV29" s="415">
        <v>1445198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7404021</v>
      </c>
      <c r="BO30" s="419"/>
      <c r="BP30" s="419"/>
      <c r="BQ30" s="419"/>
      <c r="BR30" s="419"/>
      <c r="BS30" s="419"/>
      <c r="BT30" s="419"/>
      <c r="BU30" s="420"/>
      <c r="BV30" s="418">
        <v>7086798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7</v>
      </c>
      <c r="V34" s="375"/>
      <c r="W34" s="374" t="str">
        <f>IF('各会計、関係団体の財政状況及び健全化判断比率'!B28="","",'各会計、関係団体の財政状況及び健全化判断比率'!B28)</f>
        <v>美作市国民健康保険特別会計</v>
      </c>
      <c r="X34" s="374"/>
      <c r="Y34" s="374"/>
      <c r="Z34" s="374"/>
      <c r="AA34" s="374"/>
      <c r="AB34" s="374"/>
      <c r="AC34" s="374"/>
      <c r="AD34" s="374"/>
      <c r="AE34" s="374"/>
      <c r="AF34" s="374"/>
      <c r="AG34" s="374"/>
      <c r="AH34" s="374"/>
      <c r="AI34" s="374"/>
      <c r="AJ34" s="374"/>
      <c r="AK34" s="374"/>
      <c r="AL34" s="167"/>
      <c r="AM34" s="375">
        <f>IF(AO34="","",MAX(C34:D43,U34:V43)+1)</f>
        <v>11</v>
      </c>
      <c r="AN34" s="375"/>
      <c r="AO34" s="374" t="str">
        <f>IF('各会計、関係団体の財政状況及び健全化判断比率'!B32="","",'各会計、関係団体の財政状況及び健全化判断比率'!B32)</f>
        <v>美作市水道事業会計</v>
      </c>
      <c r="AP34" s="374"/>
      <c r="AQ34" s="374"/>
      <c r="AR34" s="374"/>
      <c r="AS34" s="374"/>
      <c r="AT34" s="374"/>
      <c r="AU34" s="374"/>
      <c r="AV34" s="374"/>
      <c r="AW34" s="374"/>
      <c r="AX34" s="374"/>
      <c r="AY34" s="374"/>
      <c r="AZ34" s="374"/>
      <c r="BA34" s="374"/>
      <c r="BB34" s="374"/>
      <c r="BC34" s="374"/>
      <c r="BD34" s="167"/>
      <c r="BE34" s="375">
        <f>IF(BG34="","",MAX(C34:D43,U34:V43,AM34:AN43)+1)</f>
        <v>14</v>
      </c>
      <c r="BF34" s="375"/>
      <c r="BG34" s="374" t="str">
        <f>IF('各会計、関係団体の財政状況及び健全化判断比率'!B35="","",'各会計、関係団体の財政状況及び健全化判断比率'!B35)</f>
        <v>美作市簡易水道特別会計</v>
      </c>
      <c r="BH34" s="374"/>
      <c r="BI34" s="374"/>
      <c r="BJ34" s="374"/>
      <c r="BK34" s="374"/>
      <c r="BL34" s="374"/>
      <c r="BM34" s="374"/>
      <c r="BN34" s="374"/>
      <c r="BO34" s="374"/>
      <c r="BP34" s="374"/>
      <c r="BQ34" s="374"/>
      <c r="BR34" s="374"/>
      <c r="BS34" s="374"/>
      <c r="BT34" s="374"/>
      <c r="BU34" s="374"/>
      <c r="BV34" s="167"/>
      <c r="BW34" s="375">
        <f>IF(BY34="","",MAX(C34:D43,U34:V43,AM34:AN43,BE34:BF43)+1)</f>
        <v>16</v>
      </c>
      <c r="BX34" s="375"/>
      <c r="BY34" s="374" t="str">
        <f>IF('各会計、関係団体の財政状況及び健全化判断比率'!B68="","",'各会計、関係団体の財政状況及び健全化判断比率'!B68)</f>
        <v>勝英農業共済事務組合</v>
      </c>
      <c r="BZ34" s="374"/>
      <c r="CA34" s="374"/>
      <c r="CB34" s="374"/>
      <c r="CC34" s="374"/>
      <c r="CD34" s="374"/>
      <c r="CE34" s="374"/>
      <c r="CF34" s="374"/>
      <c r="CG34" s="374"/>
      <c r="CH34" s="374"/>
      <c r="CI34" s="374"/>
      <c r="CJ34" s="374"/>
      <c r="CK34" s="374"/>
      <c r="CL34" s="374"/>
      <c r="CM34" s="374"/>
      <c r="CN34" s="167"/>
      <c r="CO34" s="375">
        <f>IF(CQ34="","",MAX(C34:D43,U34:V43,AM34:AN43,BE34:BF43,BW34:BX43)+1)</f>
        <v>26</v>
      </c>
      <c r="CP34" s="375"/>
      <c r="CQ34" s="374" t="str">
        <f>IF('各会計、関係団体の財政状況及び健全化判断比率'!BS7="","",'各会計、関係団体の財政状況及び健全化判断比率'!BS7)</f>
        <v>有限会社特産館みまさか</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美作市住宅新築資金等貸付事業特別会計</v>
      </c>
      <c r="F35" s="374"/>
      <c r="G35" s="374"/>
      <c r="H35" s="374"/>
      <c r="I35" s="374"/>
      <c r="J35" s="374"/>
      <c r="K35" s="374"/>
      <c r="L35" s="374"/>
      <c r="M35" s="374"/>
      <c r="N35" s="374"/>
      <c r="O35" s="374"/>
      <c r="P35" s="374"/>
      <c r="Q35" s="374"/>
      <c r="R35" s="374"/>
      <c r="S35" s="374"/>
      <c r="T35" s="167"/>
      <c r="U35" s="375">
        <f>IF(W35="","",U34+1)</f>
        <v>8</v>
      </c>
      <c r="V35" s="375"/>
      <c r="W35" s="374" t="str">
        <f>IF('各会計、関係団体の財政状況及び健全化判断比率'!B29="","",'各会計、関係団体の財政状況及び健全化判断比率'!B29)</f>
        <v>美作市介護保険特別会計</v>
      </c>
      <c r="X35" s="374"/>
      <c r="Y35" s="374"/>
      <c r="Z35" s="374"/>
      <c r="AA35" s="374"/>
      <c r="AB35" s="374"/>
      <c r="AC35" s="374"/>
      <c r="AD35" s="374"/>
      <c r="AE35" s="374"/>
      <c r="AF35" s="374"/>
      <c r="AG35" s="374"/>
      <c r="AH35" s="374"/>
      <c r="AI35" s="374"/>
      <c r="AJ35" s="374"/>
      <c r="AK35" s="374"/>
      <c r="AL35" s="167"/>
      <c r="AM35" s="375">
        <f t="shared" ref="AM35:AM43" si="0">IF(AO35="","",AM34+1)</f>
        <v>12</v>
      </c>
      <c r="AN35" s="375"/>
      <c r="AO35" s="374" t="str">
        <f>IF('各会計、関係団体の財政状況及び健全化判断比率'!B33="","",'各会計、関係団体の財政状況及び健全化判断比率'!B33)</f>
        <v>美作市病院事業会計</v>
      </c>
      <c r="AP35" s="374"/>
      <c r="AQ35" s="374"/>
      <c r="AR35" s="374"/>
      <c r="AS35" s="374"/>
      <c r="AT35" s="374"/>
      <c r="AU35" s="374"/>
      <c r="AV35" s="374"/>
      <c r="AW35" s="374"/>
      <c r="AX35" s="374"/>
      <c r="AY35" s="374"/>
      <c r="AZ35" s="374"/>
      <c r="BA35" s="374"/>
      <c r="BB35" s="374"/>
      <c r="BC35" s="374"/>
      <c r="BD35" s="167"/>
      <c r="BE35" s="375">
        <f t="shared" ref="BE35:BE43" si="1">IF(BG35="","",BE34+1)</f>
        <v>15</v>
      </c>
      <c r="BF35" s="375"/>
      <c r="BG35" s="374" t="str">
        <f>IF('各会計、関係団体の財政状況及び健全化判断比率'!B36="","",'各会計、関係団体の財政状況及び健全化判断比率'!B36)</f>
        <v>美作市都市と農村の交流施設特別会計</v>
      </c>
      <c r="BH35" s="374"/>
      <c r="BI35" s="374"/>
      <c r="BJ35" s="374"/>
      <c r="BK35" s="374"/>
      <c r="BL35" s="374"/>
      <c r="BM35" s="374"/>
      <c r="BN35" s="374"/>
      <c r="BO35" s="374"/>
      <c r="BP35" s="374"/>
      <c r="BQ35" s="374"/>
      <c r="BR35" s="374"/>
      <c r="BS35" s="374"/>
      <c r="BT35" s="374"/>
      <c r="BU35" s="374"/>
      <c r="BV35" s="167"/>
      <c r="BW35" s="375">
        <f t="shared" ref="BW35:BW43" si="2">IF(BY35="","",BW34+1)</f>
        <v>17</v>
      </c>
      <c r="BX35" s="375"/>
      <c r="BY35" s="374" t="str">
        <f>IF('各会計、関係団体の財政状況及び健全化判断比率'!B69="","",'各会計、関係団体の財政状況及び健全化判断比率'!B69)</f>
        <v>岡山県市町村税整理組合</v>
      </c>
      <c r="BZ35" s="374"/>
      <c r="CA35" s="374"/>
      <c r="CB35" s="374"/>
      <c r="CC35" s="374"/>
      <c r="CD35" s="374"/>
      <c r="CE35" s="374"/>
      <c r="CF35" s="374"/>
      <c r="CG35" s="374"/>
      <c r="CH35" s="374"/>
      <c r="CI35" s="374"/>
      <c r="CJ35" s="374"/>
      <c r="CK35" s="374"/>
      <c r="CL35" s="374"/>
      <c r="CM35" s="374"/>
      <c r="CN35" s="167"/>
      <c r="CO35" s="375">
        <f t="shared" ref="CO35:CO43" si="3">IF(CQ35="","",CO34+1)</f>
        <v>27</v>
      </c>
      <c r="CP35" s="375"/>
      <c r="CQ35" s="374" t="str">
        <f>IF('各会計、関係団体の財政状況及び健全化判断比率'!BS8="","",'各会計、関係団体の財政状況及び健全化判断比率'!BS8)</f>
        <v>美作市土地開発公社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美作市公園墓地事業特別会計</v>
      </c>
      <c r="F36" s="374"/>
      <c r="G36" s="374"/>
      <c r="H36" s="374"/>
      <c r="I36" s="374"/>
      <c r="J36" s="374"/>
      <c r="K36" s="374"/>
      <c r="L36" s="374"/>
      <c r="M36" s="374"/>
      <c r="N36" s="374"/>
      <c r="O36" s="374"/>
      <c r="P36" s="374"/>
      <c r="Q36" s="374"/>
      <c r="R36" s="374"/>
      <c r="S36" s="374"/>
      <c r="T36" s="167"/>
      <c r="U36" s="375">
        <f t="shared" ref="U36:U43" si="4">IF(W36="","",U35+1)</f>
        <v>9</v>
      </c>
      <c r="V36" s="375"/>
      <c r="W36" s="374" t="str">
        <f>IF('各会計、関係団体の財政状況及び健全化判断比率'!B30="","",'各会計、関係団体の財政状況及び健全化判断比率'!B30)</f>
        <v>美作市後期高齢者医療特別会計</v>
      </c>
      <c r="X36" s="374"/>
      <c r="Y36" s="374"/>
      <c r="Z36" s="374"/>
      <c r="AA36" s="374"/>
      <c r="AB36" s="374"/>
      <c r="AC36" s="374"/>
      <c r="AD36" s="374"/>
      <c r="AE36" s="374"/>
      <c r="AF36" s="374"/>
      <c r="AG36" s="374"/>
      <c r="AH36" s="374"/>
      <c r="AI36" s="374"/>
      <c r="AJ36" s="374"/>
      <c r="AK36" s="374"/>
      <c r="AL36" s="167"/>
      <c r="AM36" s="375">
        <f t="shared" si="0"/>
        <v>13</v>
      </c>
      <c r="AN36" s="375"/>
      <c r="AO36" s="374" t="str">
        <f>IF('各会計、関係団体の財政状況及び健全化判断比率'!B34="","",'各会計、関係団体の財政状況及び健全化判断比率'!B34)</f>
        <v>美作市下水道事業会計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18</v>
      </c>
      <c r="BX36" s="375"/>
      <c r="BY36" s="374" t="str">
        <f>IF('各会計、関係団体の財政状況及び健全化判断比率'!B70="","",'各会計、関係団体の財政状況及び健全化判断比率'!B70)</f>
        <v>岡山県後期高齢者医療広域連合（一般会計）</v>
      </c>
      <c r="BZ36" s="374"/>
      <c r="CA36" s="374"/>
      <c r="CB36" s="374"/>
      <c r="CC36" s="374"/>
      <c r="CD36" s="374"/>
      <c r="CE36" s="374"/>
      <c r="CF36" s="374"/>
      <c r="CG36" s="374"/>
      <c r="CH36" s="374"/>
      <c r="CI36" s="374"/>
      <c r="CJ36" s="374"/>
      <c r="CK36" s="374"/>
      <c r="CL36" s="374"/>
      <c r="CM36" s="374"/>
      <c r="CN36" s="167"/>
      <c r="CO36" s="375">
        <f t="shared" si="3"/>
        <v>28</v>
      </c>
      <c r="CP36" s="375"/>
      <c r="CQ36" s="374" t="str">
        <f>IF('各会計、関係団体の財政状況及び健全化判断比率'!BS9="","",'各会計、関係団体の財政状況及び健全化判断比率'!BS9)</f>
        <v>東粟倉特産物販売有限会社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矢田茂・原田政次郎・福田五男奨学基金特別会計</v>
      </c>
      <c r="F37" s="374"/>
      <c r="G37" s="374"/>
      <c r="H37" s="374"/>
      <c r="I37" s="374"/>
      <c r="J37" s="374"/>
      <c r="K37" s="374"/>
      <c r="L37" s="374"/>
      <c r="M37" s="374"/>
      <c r="N37" s="374"/>
      <c r="O37" s="374"/>
      <c r="P37" s="374"/>
      <c r="Q37" s="374"/>
      <c r="R37" s="374"/>
      <c r="S37" s="374"/>
      <c r="T37" s="167"/>
      <c r="U37" s="375">
        <f t="shared" si="4"/>
        <v>10</v>
      </c>
      <c r="V37" s="375"/>
      <c r="W37" s="374" t="str">
        <f>IF('各会計、関係団体の財政状況及び健全化判断比率'!B31="","",'各会計、関係団体の財政状況及び健全化判断比率'!B31)</f>
        <v>美作市老人保健施設事業特別会計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19</v>
      </c>
      <c r="BX37" s="375"/>
      <c r="BY37" s="374" t="str">
        <f>IF('各会計、関係団体の財政状況及び健全化判断比率'!B71="","",'各会計、関係団体の財政状況及び健全化判断比率'!B71)</f>
        <v>岡山県後期高齢者医療広域連合（特別会計）</v>
      </c>
      <c r="BZ37" s="374"/>
      <c r="CA37" s="374"/>
      <c r="CB37" s="374"/>
      <c r="CC37" s="374"/>
      <c r="CD37" s="374"/>
      <c r="CE37" s="374"/>
      <c r="CF37" s="374"/>
      <c r="CG37" s="374"/>
      <c r="CH37" s="374"/>
      <c r="CI37" s="374"/>
      <c r="CJ37" s="374"/>
      <c r="CK37" s="374"/>
      <c r="CL37" s="374"/>
      <c r="CM37" s="374"/>
      <c r="CN37" s="167"/>
      <c r="CO37" s="375">
        <f t="shared" si="3"/>
        <v>29</v>
      </c>
      <c r="CP37" s="375"/>
      <c r="CQ37" s="374" t="str">
        <f>IF('各会計、関係団体の財政状況及び健全化判断比率'!BS10="","",'各会計、関係団体の財政状況及び健全化判断比率'!BS10)</f>
        <v>有限会社大原農業振興センター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美作市武蔵の里特別会計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20</v>
      </c>
      <c r="BX38" s="375"/>
      <c r="BY38" s="374" t="str">
        <f>IF('各会計、関係団体の財政状況及び健全化判断比率'!B72="","",'各会計、関係団体の財政状況及び健全化判断比率'!B72)</f>
        <v>岡山県市町村総合事務組合（一般会計）</v>
      </c>
      <c r="BZ38" s="374"/>
      <c r="CA38" s="374"/>
      <c r="CB38" s="374"/>
      <c r="CC38" s="374"/>
      <c r="CD38" s="374"/>
      <c r="CE38" s="374"/>
      <c r="CF38" s="374"/>
      <c r="CG38" s="374"/>
      <c r="CH38" s="374"/>
      <c r="CI38" s="374"/>
      <c r="CJ38" s="374"/>
      <c r="CK38" s="374"/>
      <c r="CL38" s="374"/>
      <c r="CM38" s="374"/>
      <c r="CN38" s="167"/>
      <c r="CO38" s="375">
        <f t="shared" si="3"/>
        <v>30</v>
      </c>
      <c r="CP38" s="375"/>
      <c r="CQ38" s="374" t="str">
        <f>IF('各会計、関係団体の財政状況及び健全化判断比率'!BS11="","",'各会計、関係団体の財政状況及び健全化判断比率'!BS11)</f>
        <v>株式会社みまちゃんネル</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f t="shared" si="5"/>
        <v>6</v>
      </c>
      <c r="D39" s="375"/>
      <c r="E39" s="374" t="str">
        <f>IF('各会計、関係団体の財政状況及び健全化判断比率'!B12="","",'各会計、関係団体の財政状況及び健全化判断比率'!B12)</f>
        <v>美作市愛の村パーク特別会計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21</v>
      </c>
      <c r="BX39" s="375"/>
      <c r="BY39" s="374" t="str">
        <f>IF('各会計、関係団体の財政状況及び健全化判断比率'!B73="","",'各会計、関係団体の財政状況及び健全化判断比率'!B73)</f>
        <v>岡山県市町村総合事務組合（貸付金特別会計）</v>
      </c>
      <c r="BZ39" s="374"/>
      <c r="CA39" s="374"/>
      <c r="CB39" s="374"/>
      <c r="CC39" s="374"/>
      <c r="CD39" s="374"/>
      <c r="CE39" s="374"/>
      <c r="CF39" s="374"/>
      <c r="CG39" s="374"/>
      <c r="CH39" s="374"/>
      <c r="CI39" s="374"/>
      <c r="CJ39" s="374"/>
      <c r="CK39" s="374"/>
      <c r="CL39" s="374"/>
      <c r="CM39" s="374"/>
      <c r="CN39" s="167"/>
      <c r="CO39" s="375">
        <f t="shared" si="3"/>
        <v>31</v>
      </c>
      <c r="CP39" s="375"/>
      <c r="CQ39" s="374" t="str">
        <f>IF('各会計、関係団体の財政状況及び健全化判断比率'!BS12="","",'各会計、関係団体の財政状況及び健全化判断比率'!BS12)</f>
        <v>株式会社作東バレンタインホテル</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22</v>
      </c>
      <c r="BX40" s="375"/>
      <c r="BY40" s="374" t="str">
        <f>IF('各会計、関係団体の財政状況及び健全化判断比率'!B74="","",'各会計、関係団体の財政状況及び健全化判断比率'!B74)</f>
        <v>岡山県市町村総合事務組合（拠出金事業特別会計）</v>
      </c>
      <c r="BZ40" s="374"/>
      <c r="CA40" s="374"/>
      <c r="CB40" s="374"/>
      <c r="CC40" s="374"/>
      <c r="CD40" s="374"/>
      <c r="CE40" s="374"/>
      <c r="CF40" s="374"/>
      <c r="CG40" s="374"/>
      <c r="CH40" s="374"/>
      <c r="CI40" s="374"/>
      <c r="CJ40" s="374"/>
      <c r="CK40" s="374"/>
      <c r="CL40" s="374"/>
      <c r="CM40" s="374"/>
      <c r="CN40" s="167"/>
      <c r="CO40" s="375">
        <f t="shared" si="3"/>
        <v>32</v>
      </c>
      <c r="CP40" s="375"/>
      <c r="CQ40" s="374" t="str">
        <f>IF('各会計、関係団体の財政状況及び健全化判断比率'!BS13="","",'各会計、関係団体の財政状況及び健全化判断比率'!BS13)</f>
        <v>株式会社雲海</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23</v>
      </c>
      <c r="BX41" s="375"/>
      <c r="BY41" s="374" t="str">
        <f>IF('各会計、関係団体の財政状況及び健全化判断比率'!B75="","",'各会計、関係団体の財政状況及び健全化判断比率'!B75)</f>
        <v>岡山県市町村総合事務組合（交通災害共済特別会計）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24</v>
      </c>
      <c r="BX42" s="375"/>
      <c r="BY42" s="374" t="str">
        <f>IF('各会計、関係団体の財政状況及び健全化判断比率'!B76="","",'各会計、関係団体の財政状況及び健全化判断比率'!B76)</f>
        <v>美作養護老人ホーム組合（養護老人ホーム会計）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25</v>
      </c>
      <c r="BX43" s="375"/>
      <c r="BY43" s="374" t="str">
        <f>IF('各会計、関係団体の財政状況及び健全化判断比率'!B77="","",'各会計、関係団体の財政状況及び健全化判断比率'!B77)</f>
        <v>美作養護老人ホーム組合（特別養護老人ホーム会計）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4" t="s">
        <v>533</v>
      </c>
      <c r="D34" s="1184"/>
      <c r="E34" s="1185"/>
      <c r="F34" s="32">
        <v>6.2</v>
      </c>
      <c r="G34" s="33">
        <v>7.22</v>
      </c>
      <c r="H34" s="33">
        <v>8.18</v>
      </c>
      <c r="I34" s="33">
        <v>9.14</v>
      </c>
      <c r="J34" s="34">
        <v>10.36</v>
      </c>
      <c r="K34" s="22"/>
      <c r="L34" s="22"/>
      <c r="M34" s="22"/>
      <c r="N34" s="22"/>
      <c r="O34" s="22"/>
      <c r="P34" s="22"/>
    </row>
    <row r="35" spans="1:16" ht="39" customHeight="1">
      <c r="A35" s="22"/>
      <c r="B35" s="35"/>
      <c r="C35" s="1178" t="s">
        <v>534</v>
      </c>
      <c r="D35" s="1179"/>
      <c r="E35" s="1180"/>
      <c r="F35" s="36">
        <v>9.15</v>
      </c>
      <c r="G35" s="37">
        <v>9.08</v>
      </c>
      <c r="H35" s="37">
        <v>7.4</v>
      </c>
      <c r="I35" s="37">
        <v>7.59</v>
      </c>
      <c r="J35" s="38">
        <v>8.1300000000000008</v>
      </c>
      <c r="K35" s="22"/>
      <c r="L35" s="22"/>
      <c r="M35" s="22"/>
      <c r="N35" s="22"/>
      <c r="O35" s="22"/>
      <c r="P35" s="22"/>
    </row>
    <row r="36" spans="1:16" ht="39" customHeight="1">
      <c r="A36" s="22"/>
      <c r="B36" s="35"/>
      <c r="C36" s="1178" t="s">
        <v>535</v>
      </c>
      <c r="D36" s="1179"/>
      <c r="E36" s="1180"/>
      <c r="F36" s="36">
        <v>6.93</v>
      </c>
      <c r="G36" s="37">
        <v>6.9</v>
      </c>
      <c r="H36" s="37">
        <v>7.29</v>
      </c>
      <c r="I36" s="37">
        <v>8.3800000000000008</v>
      </c>
      <c r="J36" s="38">
        <v>7.16</v>
      </c>
      <c r="K36" s="22"/>
      <c r="L36" s="22"/>
      <c r="M36" s="22"/>
      <c r="N36" s="22"/>
      <c r="O36" s="22"/>
      <c r="P36" s="22"/>
    </row>
    <row r="37" spans="1:16" ht="39" customHeight="1">
      <c r="A37" s="22"/>
      <c r="B37" s="35"/>
      <c r="C37" s="1178" t="s">
        <v>536</v>
      </c>
      <c r="D37" s="1179"/>
      <c r="E37" s="1180"/>
      <c r="F37" s="36">
        <v>1.81</v>
      </c>
      <c r="G37" s="37">
        <v>2.08</v>
      </c>
      <c r="H37" s="37">
        <v>2.42</v>
      </c>
      <c r="I37" s="37">
        <v>2.63</v>
      </c>
      <c r="J37" s="38">
        <v>2.86</v>
      </c>
      <c r="K37" s="22"/>
      <c r="L37" s="22"/>
      <c r="M37" s="22"/>
      <c r="N37" s="22"/>
      <c r="O37" s="22"/>
      <c r="P37" s="22"/>
    </row>
    <row r="38" spans="1:16" ht="39" customHeight="1">
      <c r="A38" s="22"/>
      <c r="B38" s="35"/>
      <c r="C38" s="1178" t="s">
        <v>537</v>
      </c>
      <c r="D38" s="1179"/>
      <c r="E38" s="1180"/>
      <c r="F38" s="36" t="s">
        <v>487</v>
      </c>
      <c r="G38" s="37">
        <v>0.21</v>
      </c>
      <c r="H38" s="37">
        <v>0.57999999999999996</v>
      </c>
      <c r="I38" s="37">
        <v>0.76</v>
      </c>
      <c r="J38" s="38">
        <v>0.39</v>
      </c>
      <c r="K38" s="22"/>
      <c r="L38" s="22"/>
      <c r="M38" s="22"/>
      <c r="N38" s="22"/>
      <c r="O38" s="22"/>
      <c r="P38" s="22"/>
    </row>
    <row r="39" spans="1:16" ht="39" customHeight="1">
      <c r="A39" s="22"/>
      <c r="B39" s="35"/>
      <c r="C39" s="1178" t="s">
        <v>538</v>
      </c>
      <c r="D39" s="1179"/>
      <c r="E39" s="1180"/>
      <c r="F39" s="36" t="s">
        <v>487</v>
      </c>
      <c r="G39" s="37">
        <v>1.2</v>
      </c>
      <c r="H39" s="37">
        <v>0.75</v>
      </c>
      <c r="I39" s="37">
        <v>0.18</v>
      </c>
      <c r="J39" s="38">
        <v>0.3</v>
      </c>
      <c r="K39" s="22"/>
      <c r="L39" s="22"/>
      <c r="M39" s="22"/>
      <c r="N39" s="22"/>
      <c r="O39" s="22"/>
      <c r="P39" s="22"/>
    </row>
    <row r="40" spans="1:16" ht="39" customHeight="1">
      <c r="A40" s="22"/>
      <c r="B40" s="35"/>
      <c r="C40" s="1178" t="s">
        <v>539</v>
      </c>
      <c r="D40" s="1179"/>
      <c r="E40" s="1180"/>
      <c r="F40" s="36">
        <v>0.16</v>
      </c>
      <c r="G40" s="37">
        <v>0.17</v>
      </c>
      <c r="H40" s="37">
        <v>0.1</v>
      </c>
      <c r="I40" s="37">
        <v>0.1</v>
      </c>
      <c r="J40" s="38">
        <v>0.11</v>
      </c>
      <c r="K40" s="22"/>
      <c r="L40" s="22"/>
      <c r="M40" s="22"/>
      <c r="N40" s="22"/>
      <c r="O40" s="22"/>
      <c r="P40" s="22"/>
    </row>
    <row r="41" spans="1:16" ht="39" customHeight="1">
      <c r="A41" s="22"/>
      <c r="B41" s="35"/>
      <c r="C41" s="1178" t="s">
        <v>540</v>
      </c>
      <c r="D41" s="1179"/>
      <c r="E41" s="1180"/>
      <c r="F41" s="36">
        <v>0.02</v>
      </c>
      <c r="G41" s="37">
        <v>0.05</v>
      </c>
      <c r="H41" s="37">
        <v>0.06</v>
      </c>
      <c r="I41" s="37">
        <v>0.08</v>
      </c>
      <c r="J41" s="38">
        <v>0.08</v>
      </c>
      <c r="K41" s="22"/>
      <c r="L41" s="22"/>
      <c r="M41" s="22"/>
      <c r="N41" s="22"/>
      <c r="O41" s="22"/>
      <c r="P41" s="22"/>
    </row>
    <row r="42" spans="1:16" ht="39" customHeight="1">
      <c r="A42" s="22"/>
      <c r="B42" s="39"/>
      <c r="C42" s="1178" t="s">
        <v>541</v>
      </c>
      <c r="D42" s="1179"/>
      <c r="E42" s="1180"/>
      <c r="F42" s="36" t="s">
        <v>487</v>
      </c>
      <c r="G42" s="37" t="s">
        <v>487</v>
      </c>
      <c r="H42" s="37" t="s">
        <v>487</v>
      </c>
      <c r="I42" s="37" t="s">
        <v>487</v>
      </c>
      <c r="J42" s="38" t="s">
        <v>487</v>
      </c>
      <c r="K42" s="22"/>
      <c r="L42" s="22"/>
      <c r="M42" s="22"/>
      <c r="N42" s="22"/>
      <c r="O42" s="22"/>
      <c r="P42" s="22"/>
    </row>
    <row r="43" spans="1:16" ht="39" customHeight="1" thickBot="1">
      <c r="A43" s="22"/>
      <c r="B43" s="40"/>
      <c r="C43" s="1181" t="s">
        <v>542</v>
      </c>
      <c r="D43" s="1182"/>
      <c r="E43" s="1183"/>
      <c r="F43" s="41">
        <v>1.55</v>
      </c>
      <c r="G43" s="42">
        <v>0.12</v>
      </c>
      <c r="H43" s="42">
        <v>0.13</v>
      </c>
      <c r="I43" s="42">
        <v>0.1</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4" t="s">
        <v>11</v>
      </c>
      <c r="C45" s="1195"/>
      <c r="D45" s="58"/>
      <c r="E45" s="1200" t="s">
        <v>12</v>
      </c>
      <c r="F45" s="1200"/>
      <c r="G45" s="1200"/>
      <c r="H45" s="1200"/>
      <c r="I45" s="1200"/>
      <c r="J45" s="1201"/>
      <c r="K45" s="59">
        <v>3582</v>
      </c>
      <c r="L45" s="60">
        <v>3507</v>
      </c>
      <c r="M45" s="60">
        <v>3429</v>
      </c>
      <c r="N45" s="60">
        <v>3262</v>
      </c>
      <c r="O45" s="61">
        <v>3135</v>
      </c>
      <c r="P45" s="48"/>
      <c r="Q45" s="48"/>
      <c r="R45" s="48"/>
      <c r="S45" s="48"/>
      <c r="T45" s="48"/>
      <c r="U45" s="48"/>
    </row>
    <row r="46" spans="1:21" ht="30.75" customHeight="1">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c r="A48" s="48"/>
      <c r="B48" s="1196"/>
      <c r="C48" s="1197"/>
      <c r="D48" s="62"/>
      <c r="E48" s="1188" t="s">
        <v>15</v>
      </c>
      <c r="F48" s="1188"/>
      <c r="G48" s="1188"/>
      <c r="H48" s="1188"/>
      <c r="I48" s="1188"/>
      <c r="J48" s="1189"/>
      <c r="K48" s="63">
        <v>2235</v>
      </c>
      <c r="L48" s="64">
        <v>2255</v>
      </c>
      <c r="M48" s="64">
        <v>2231</v>
      </c>
      <c r="N48" s="64">
        <v>2161</v>
      </c>
      <c r="O48" s="65">
        <v>2098</v>
      </c>
      <c r="P48" s="48"/>
      <c r="Q48" s="48"/>
      <c r="R48" s="48"/>
      <c r="S48" s="48"/>
      <c r="T48" s="48"/>
      <c r="U48" s="48"/>
    </row>
    <row r="49" spans="1:21" ht="30.75" customHeight="1">
      <c r="A49" s="48"/>
      <c r="B49" s="1196"/>
      <c r="C49" s="1197"/>
      <c r="D49" s="62"/>
      <c r="E49" s="1188" t="s">
        <v>16</v>
      </c>
      <c r="F49" s="1188"/>
      <c r="G49" s="1188"/>
      <c r="H49" s="1188"/>
      <c r="I49" s="1188"/>
      <c r="J49" s="1189"/>
      <c r="K49" s="63">
        <v>5</v>
      </c>
      <c r="L49" s="64">
        <v>5</v>
      </c>
      <c r="M49" s="64">
        <v>5</v>
      </c>
      <c r="N49" s="64">
        <v>5</v>
      </c>
      <c r="O49" s="65">
        <v>5</v>
      </c>
      <c r="P49" s="48"/>
      <c r="Q49" s="48"/>
      <c r="R49" s="48"/>
      <c r="S49" s="48"/>
      <c r="T49" s="48"/>
      <c r="U49" s="48"/>
    </row>
    <row r="50" spans="1:21" ht="30.75" customHeight="1">
      <c r="A50" s="48"/>
      <c r="B50" s="1196"/>
      <c r="C50" s="1197"/>
      <c r="D50" s="62"/>
      <c r="E50" s="1188" t="s">
        <v>17</v>
      </c>
      <c r="F50" s="1188"/>
      <c r="G50" s="1188"/>
      <c r="H50" s="1188"/>
      <c r="I50" s="1188"/>
      <c r="J50" s="1189"/>
      <c r="K50" s="63">
        <v>3</v>
      </c>
      <c r="L50" s="64">
        <v>2</v>
      </c>
      <c r="M50" s="64" t="s">
        <v>487</v>
      </c>
      <c r="N50" s="64" t="s">
        <v>487</v>
      </c>
      <c r="O50" s="65" t="s">
        <v>487</v>
      </c>
      <c r="P50" s="48"/>
      <c r="Q50" s="48"/>
      <c r="R50" s="48"/>
      <c r="S50" s="48"/>
      <c r="T50" s="48"/>
      <c r="U50" s="48"/>
    </row>
    <row r="51" spans="1:21" ht="30.75" customHeight="1">
      <c r="A51" s="48"/>
      <c r="B51" s="1198"/>
      <c r="C51" s="1199"/>
      <c r="D51" s="66"/>
      <c r="E51" s="1188" t="s">
        <v>18</v>
      </c>
      <c r="F51" s="1188"/>
      <c r="G51" s="1188"/>
      <c r="H51" s="1188"/>
      <c r="I51" s="1188"/>
      <c r="J51" s="1189"/>
      <c r="K51" s="63" t="s">
        <v>487</v>
      </c>
      <c r="L51" s="64" t="s">
        <v>487</v>
      </c>
      <c r="M51" s="64" t="s">
        <v>487</v>
      </c>
      <c r="N51" s="64" t="s">
        <v>487</v>
      </c>
      <c r="O51" s="65" t="s">
        <v>487</v>
      </c>
      <c r="P51" s="48"/>
      <c r="Q51" s="48"/>
      <c r="R51" s="48"/>
      <c r="S51" s="48"/>
      <c r="T51" s="48"/>
      <c r="U51" s="48"/>
    </row>
    <row r="52" spans="1:21" ht="30.75" customHeight="1">
      <c r="A52" s="48"/>
      <c r="B52" s="1186" t="s">
        <v>19</v>
      </c>
      <c r="C52" s="1187"/>
      <c r="D52" s="66"/>
      <c r="E52" s="1188" t="s">
        <v>20</v>
      </c>
      <c r="F52" s="1188"/>
      <c r="G52" s="1188"/>
      <c r="H52" s="1188"/>
      <c r="I52" s="1188"/>
      <c r="J52" s="1189"/>
      <c r="K52" s="63">
        <v>4035</v>
      </c>
      <c r="L52" s="64">
        <v>4064</v>
      </c>
      <c r="M52" s="64">
        <v>4096</v>
      </c>
      <c r="N52" s="64">
        <v>3993</v>
      </c>
      <c r="O52" s="65">
        <v>3842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1790</v>
      </c>
      <c r="L53" s="69">
        <v>1705</v>
      </c>
      <c r="M53" s="69">
        <v>1569</v>
      </c>
      <c r="N53" s="69">
        <v>1435</v>
      </c>
      <c r="O53" s="70">
        <v>1396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50" sqref="M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214" t="s">
        <v>24</v>
      </c>
      <c r="C41" s="1215"/>
      <c r="D41" s="81"/>
      <c r="E41" s="1216" t="s">
        <v>25</v>
      </c>
      <c r="F41" s="1216"/>
      <c r="G41" s="1216"/>
      <c r="H41" s="1217"/>
      <c r="I41" s="82">
        <v>28941</v>
      </c>
      <c r="J41" s="83">
        <v>29025</v>
      </c>
      <c r="K41" s="83">
        <v>28438</v>
      </c>
      <c r="L41" s="83">
        <v>27490</v>
      </c>
      <c r="M41" s="84">
        <v>26316</v>
      </c>
    </row>
    <row r="42" spans="2:13" ht="27.75" customHeight="1">
      <c r="B42" s="1204"/>
      <c r="C42" s="1205"/>
      <c r="D42" s="85"/>
      <c r="E42" s="1208" t="s">
        <v>26</v>
      </c>
      <c r="F42" s="1208"/>
      <c r="G42" s="1208"/>
      <c r="H42" s="1209"/>
      <c r="I42" s="86">
        <v>140</v>
      </c>
      <c r="J42" s="87">
        <v>110</v>
      </c>
      <c r="K42" s="87">
        <v>98</v>
      </c>
      <c r="L42" s="87">
        <v>85</v>
      </c>
      <c r="M42" s="88">
        <v>78</v>
      </c>
    </row>
    <row r="43" spans="2:13" ht="27.75" customHeight="1">
      <c r="B43" s="1204"/>
      <c r="C43" s="1205"/>
      <c r="D43" s="85"/>
      <c r="E43" s="1208" t="s">
        <v>27</v>
      </c>
      <c r="F43" s="1208"/>
      <c r="G43" s="1208"/>
      <c r="H43" s="1209"/>
      <c r="I43" s="86">
        <v>26842</v>
      </c>
      <c r="J43" s="87">
        <v>26168</v>
      </c>
      <c r="K43" s="87">
        <v>25435</v>
      </c>
      <c r="L43" s="87">
        <v>23990</v>
      </c>
      <c r="M43" s="88">
        <v>22237</v>
      </c>
    </row>
    <row r="44" spans="2:13" ht="27.75" customHeight="1">
      <c r="B44" s="1204"/>
      <c r="C44" s="1205"/>
      <c r="D44" s="85"/>
      <c r="E44" s="1208" t="s">
        <v>28</v>
      </c>
      <c r="F44" s="1208"/>
      <c r="G44" s="1208"/>
      <c r="H44" s="1209"/>
      <c r="I44" s="86">
        <v>44</v>
      </c>
      <c r="J44" s="87">
        <v>39</v>
      </c>
      <c r="K44" s="87">
        <v>35</v>
      </c>
      <c r="L44" s="87">
        <v>30</v>
      </c>
      <c r="M44" s="88">
        <v>26</v>
      </c>
    </row>
    <row r="45" spans="2:13" ht="27.75" customHeight="1">
      <c r="B45" s="1204"/>
      <c r="C45" s="1205"/>
      <c r="D45" s="85"/>
      <c r="E45" s="1208" t="s">
        <v>29</v>
      </c>
      <c r="F45" s="1208"/>
      <c r="G45" s="1208"/>
      <c r="H45" s="1209"/>
      <c r="I45" s="86">
        <v>3246</v>
      </c>
      <c r="J45" s="87">
        <v>3126</v>
      </c>
      <c r="K45" s="87">
        <v>2813</v>
      </c>
      <c r="L45" s="87">
        <v>2572</v>
      </c>
      <c r="M45" s="88">
        <v>2564</v>
      </c>
    </row>
    <row r="46" spans="2:13" ht="27.75" customHeight="1">
      <c r="B46" s="1204"/>
      <c r="C46" s="1205"/>
      <c r="D46" s="89"/>
      <c r="E46" s="1208" t="s">
        <v>30</v>
      </c>
      <c r="F46" s="1208"/>
      <c r="G46" s="1208"/>
      <c r="H46" s="1209"/>
      <c r="I46" s="86">
        <v>14</v>
      </c>
      <c r="J46" s="87">
        <v>1</v>
      </c>
      <c r="K46" s="87">
        <v>3</v>
      </c>
      <c r="L46" s="87">
        <v>1</v>
      </c>
      <c r="M46" s="88">
        <v>1</v>
      </c>
    </row>
    <row r="47" spans="2:13" ht="27.75" customHeight="1">
      <c r="B47" s="1204"/>
      <c r="C47" s="1205"/>
      <c r="D47" s="90"/>
      <c r="E47" s="1218" t="s">
        <v>31</v>
      </c>
      <c r="F47" s="1219"/>
      <c r="G47" s="1219"/>
      <c r="H47" s="1220"/>
      <c r="I47" s="86" t="s">
        <v>487</v>
      </c>
      <c r="J47" s="87" t="s">
        <v>487</v>
      </c>
      <c r="K47" s="87" t="s">
        <v>487</v>
      </c>
      <c r="L47" s="87" t="s">
        <v>487</v>
      </c>
      <c r="M47" s="88" t="s">
        <v>487</v>
      </c>
    </row>
    <row r="48" spans="2:13" ht="27.75" customHeight="1">
      <c r="B48" s="1204"/>
      <c r="C48" s="1205"/>
      <c r="D48" s="85"/>
      <c r="E48" s="1208" t="s">
        <v>32</v>
      </c>
      <c r="F48" s="1208"/>
      <c r="G48" s="1208"/>
      <c r="H48" s="1209"/>
      <c r="I48" s="86" t="s">
        <v>487</v>
      </c>
      <c r="J48" s="87" t="s">
        <v>487</v>
      </c>
      <c r="K48" s="87" t="s">
        <v>487</v>
      </c>
      <c r="L48" s="87" t="s">
        <v>487</v>
      </c>
      <c r="M48" s="88" t="s">
        <v>487</v>
      </c>
    </row>
    <row r="49" spans="2:13" ht="27.75" customHeight="1">
      <c r="B49" s="1206"/>
      <c r="C49" s="1207"/>
      <c r="D49" s="85"/>
      <c r="E49" s="1208" t="s">
        <v>33</v>
      </c>
      <c r="F49" s="1208"/>
      <c r="G49" s="1208"/>
      <c r="H49" s="1209"/>
      <c r="I49" s="86" t="s">
        <v>487</v>
      </c>
      <c r="J49" s="87" t="s">
        <v>487</v>
      </c>
      <c r="K49" s="87" t="s">
        <v>487</v>
      </c>
      <c r="L49" s="87" t="s">
        <v>487</v>
      </c>
      <c r="M49" s="88" t="s">
        <v>487</v>
      </c>
    </row>
    <row r="50" spans="2:13" ht="27.75" customHeight="1">
      <c r="B50" s="1202" t="s">
        <v>34</v>
      </c>
      <c r="C50" s="1203"/>
      <c r="D50" s="91"/>
      <c r="E50" s="1208" t="s">
        <v>35</v>
      </c>
      <c r="F50" s="1208"/>
      <c r="G50" s="1208"/>
      <c r="H50" s="1209"/>
      <c r="I50" s="86">
        <v>8680</v>
      </c>
      <c r="J50" s="87">
        <v>9813</v>
      </c>
      <c r="K50" s="87">
        <v>11081</v>
      </c>
      <c r="L50" s="87">
        <v>12365</v>
      </c>
      <c r="M50" s="88">
        <v>13577</v>
      </c>
    </row>
    <row r="51" spans="2:13" ht="27.75" customHeight="1">
      <c r="B51" s="1204"/>
      <c r="C51" s="1205"/>
      <c r="D51" s="85"/>
      <c r="E51" s="1208" t="s">
        <v>36</v>
      </c>
      <c r="F51" s="1208"/>
      <c r="G51" s="1208"/>
      <c r="H51" s="1209"/>
      <c r="I51" s="86">
        <v>710</v>
      </c>
      <c r="J51" s="87">
        <v>567</v>
      </c>
      <c r="K51" s="87">
        <v>467</v>
      </c>
      <c r="L51" s="87">
        <v>392</v>
      </c>
      <c r="M51" s="88">
        <v>331</v>
      </c>
    </row>
    <row r="52" spans="2:13" ht="27.75" customHeight="1">
      <c r="B52" s="1206"/>
      <c r="C52" s="1207"/>
      <c r="D52" s="85"/>
      <c r="E52" s="1208" t="s">
        <v>37</v>
      </c>
      <c r="F52" s="1208"/>
      <c r="G52" s="1208"/>
      <c r="H52" s="1209"/>
      <c r="I52" s="86">
        <v>38291</v>
      </c>
      <c r="J52" s="87">
        <v>37567</v>
      </c>
      <c r="K52" s="87">
        <v>36483</v>
      </c>
      <c r="L52" s="87">
        <v>34782</v>
      </c>
      <c r="M52" s="88">
        <v>33287</v>
      </c>
    </row>
    <row r="53" spans="2:13" ht="27.75" customHeight="1" thickBot="1">
      <c r="B53" s="1210" t="s">
        <v>21</v>
      </c>
      <c r="C53" s="1211"/>
      <c r="D53" s="92"/>
      <c r="E53" s="1212" t="s">
        <v>38</v>
      </c>
      <c r="F53" s="1212"/>
      <c r="G53" s="1212"/>
      <c r="H53" s="1213"/>
      <c r="I53" s="93">
        <v>11547</v>
      </c>
      <c r="J53" s="94">
        <v>10523</v>
      </c>
      <c r="K53" s="94">
        <v>8791</v>
      </c>
      <c r="L53" s="94">
        <v>6628</v>
      </c>
      <c r="M53" s="95">
        <v>4027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58" zoomScaleNormal="100" zoomScaleSheetLayoutView="55" workbookViewId="0">
      <selection activeCell="G71" sqref="G71"/>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566</v>
      </c>
      <c r="C41" s="248"/>
      <c r="D41" s="248"/>
      <c r="E41" s="248"/>
      <c r="F41" s="248"/>
      <c r="G41" s="248"/>
      <c r="H41" s="248"/>
      <c r="I41" s="248"/>
      <c r="J41" s="248"/>
      <c r="K41" s="248"/>
      <c r="L41" s="248"/>
      <c r="M41" s="248"/>
      <c r="N41" s="248"/>
      <c r="O41" s="248"/>
      <c r="P41" s="249"/>
    </row>
    <row r="42" spans="2:17">
      <c r="B42" s="250"/>
      <c r="C42" s="246"/>
      <c r="D42" s="246"/>
      <c r="E42" s="246"/>
      <c r="F42" s="246"/>
      <c r="G42" s="353" t="s">
        <v>567</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568</v>
      </c>
    </row>
    <row r="50" spans="1:17">
      <c r="B50" s="250"/>
      <c r="C50" s="246"/>
      <c r="D50" s="246"/>
      <c r="E50" s="246"/>
      <c r="F50" s="246"/>
      <c r="G50" s="1244"/>
      <c r="H50" s="1245"/>
      <c r="I50" s="1245"/>
      <c r="J50" s="1246"/>
      <c r="K50" s="356" t="s">
        <v>526</v>
      </c>
      <c r="L50" s="356" t="s">
        <v>527</v>
      </c>
      <c r="M50" s="356" t="s">
        <v>528</v>
      </c>
      <c r="N50" s="356" t="s">
        <v>529</v>
      </c>
      <c r="O50" s="356" t="s">
        <v>530</v>
      </c>
    </row>
    <row r="51" spans="1:17">
      <c r="B51" s="250"/>
      <c r="C51" s="246"/>
      <c r="D51" s="246"/>
      <c r="E51" s="246"/>
      <c r="F51" s="246"/>
      <c r="G51" s="1247" t="s">
        <v>569</v>
      </c>
      <c r="H51" s="1248"/>
      <c r="I51" s="1253" t="s">
        <v>570</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575</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571</v>
      </c>
      <c r="H55" s="1228"/>
      <c r="I55" s="1233" t="s">
        <v>570</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575</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572</v>
      </c>
      <c r="C63" s="246"/>
      <c r="D63" s="246"/>
      <c r="E63" s="246"/>
      <c r="F63" s="246"/>
      <c r="G63" s="246"/>
      <c r="H63" s="246"/>
      <c r="I63" s="246"/>
      <c r="J63" s="246"/>
      <c r="K63" s="246"/>
      <c r="L63" s="246"/>
      <c r="M63" s="246"/>
      <c r="N63" s="246"/>
      <c r="O63" s="246"/>
    </row>
    <row r="64" spans="1:17">
      <c r="B64" s="250"/>
      <c r="C64" s="246"/>
      <c r="D64" s="246"/>
      <c r="E64" s="246"/>
      <c r="F64" s="246"/>
      <c r="G64" s="353" t="s">
        <v>567</v>
      </c>
      <c r="I64" s="354"/>
      <c r="J64" s="354"/>
      <c r="K64" s="354"/>
      <c r="L64" s="246"/>
      <c r="M64" s="246"/>
      <c r="N64" s="246"/>
      <c r="O64" s="246"/>
    </row>
    <row r="65" spans="2:30" ht="13.5" customHeight="1">
      <c r="B65" s="250"/>
      <c r="C65" s="246"/>
      <c r="D65" s="246"/>
      <c r="E65" s="246"/>
      <c r="F65" s="246"/>
      <c r="G65" s="1235" t="s">
        <v>576</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573</v>
      </c>
      <c r="I71" s="370"/>
      <c r="J71" s="366"/>
      <c r="K71" s="366"/>
      <c r="L71" s="367"/>
      <c r="M71" s="366"/>
      <c r="N71" s="367"/>
      <c r="O71" s="368"/>
    </row>
    <row r="72" spans="2:30">
      <c r="B72" s="250"/>
      <c r="C72" s="246"/>
      <c r="D72" s="246"/>
      <c r="E72" s="246"/>
      <c r="F72" s="246"/>
      <c r="G72" s="1244"/>
      <c r="H72" s="1245"/>
      <c r="I72" s="1245"/>
      <c r="J72" s="1246"/>
      <c r="K72" s="356" t="s">
        <v>526</v>
      </c>
      <c r="L72" s="356" t="s">
        <v>527</v>
      </c>
      <c r="M72" s="356" t="s">
        <v>528</v>
      </c>
      <c r="N72" s="356" t="s">
        <v>529</v>
      </c>
      <c r="O72" s="356" t="s">
        <v>530</v>
      </c>
    </row>
    <row r="73" spans="2:30">
      <c r="B73" s="250"/>
      <c r="C73" s="246"/>
      <c r="D73" s="246"/>
      <c r="E73" s="246"/>
      <c r="F73" s="246"/>
      <c r="G73" s="1247" t="s">
        <v>569</v>
      </c>
      <c r="H73" s="1248"/>
      <c r="I73" s="1253" t="s">
        <v>570</v>
      </c>
      <c r="J73" s="1253"/>
      <c r="K73" s="1234">
        <v>103</v>
      </c>
      <c r="L73" s="1234">
        <v>92.7</v>
      </c>
      <c r="M73" s="1221">
        <v>79</v>
      </c>
      <c r="N73" s="1221">
        <v>60.5</v>
      </c>
      <c r="O73" s="1221">
        <v>38.6</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574</v>
      </c>
      <c r="J75" s="1233"/>
      <c r="K75" s="1225">
        <v>16.2</v>
      </c>
      <c r="L75" s="1225">
        <v>15.8</v>
      </c>
      <c r="M75" s="1225">
        <v>15</v>
      </c>
      <c r="N75" s="1225">
        <v>14</v>
      </c>
      <c r="O75" s="1225">
        <v>13.5</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571</v>
      </c>
      <c r="H77" s="1228"/>
      <c r="I77" s="1233" t="s">
        <v>570</v>
      </c>
      <c r="J77" s="1233"/>
      <c r="K77" s="1234">
        <v>76.2</v>
      </c>
      <c r="L77" s="1234">
        <v>65.3</v>
      </c>
      <c r="M77" s="1221">
        <v>60.8</v>
      </c>
      <c r="N77" s="1221">
        <v>58.5</v>
      </c>
      <c r="O77" s="1221">
        <v>20.2</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574</v>
      </c>
      <c r="J79" s="1223"/>
      <c r="K79" s="1224">
        <v>12.8</v>
      </c>
      <c r="L79" s="1224">
        <v>12</v>
      </c>
      <c r="M79" s="1224">
        <v>11.1</v>
      </c>
      <c r="N79" s="1224">
        <v>10.7</v>
      </c>
      <c r="O79" s="1224">
        <v>8.6</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J9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525</v>
      </c>
      <c r="G2" s="113"/>
      <c r="H2" s="114"/>
    </row>
    <row r="3" spans="1:8">
      <c r="A3" s="110" t="s">
        <v>518</v>
      </c>
      <c r="B3" s="115"/>
      <c r="C3" s="116"/>
      <c r="D3" s="117">
        <v>74434</v>
      </c>
      <c r="E3" s="118"/>
      <c r="F3" s="119">
        <v>75709</v>
      </c>
      <c r="G3" s="120"/>
      <c r="H3" s="121"/>
    </row>
    <row r="4" spans="1:8">
      <c r="A4" s="122"/>
      <c r="B4" s="123"/>
      <c r="C4" s="124"/>
      <c r="D4" s="125">
        <v>21639</v>
      </c>
      <c r="E4" s="126"/>
      <c r="F4" s="127">
        <v>35212</v>
      </c>
      <c r="G4" s="128"/>
      <c r="H4" s="129"/>
    </row>
    <row r="5" spans="1:8">
      <c r="A5" s="110" t="s">
        <v>520</v>
      </c>
      <c r="B5" s="115"/>
      <c r="C5" s="116"/>
      <c r="D5" s="117">
        <v>142568</v>
      </c>
      <c r="E5" s="118"/>
      <c r="F5" s="119">
        <v>90961</v>
      </c>
      <c r="G5" s="120"/>
      <c r="H5" s="121"/>
    </row>
    <row r="6" spans="1:8">
      <c r="A6" s="122"/>
      <c r="B6" s="123"/>
      <c r="C6" s="124"/>
      <c r="D6" s="125">
        <v>52308</v>
      </c>
      <c r="E6" s="126"/>
      <c r="F6" s="127">
        <v>37720</v>
      </c>
      <c r="G6" s="128"/>
      <c r="H6" s="129"/>
    </row>
    <row r="7" spans="1:8">
      <c r="A7" s="110" t="s">
        <v>521</v>
      </c>
      <c r="B7" s="115"/>
      <c r="C7" s="116"/>
      <c r="D7" s="117">
        <v>113109</v>
      </c>
      <c r="E7" s="118"/>
      <c r="F7" s="119">
        <v>106614</v>
      </c>
      <c r="G7" s="120"/>
      <c r="H7" s="121"/>
    </row>
    <row r="8" spans="1:8">
      <c r="A8" s="122"/>
      <c r="B8" s="123"/>
      <c r="C8" s="124"/>
      <c r="D8" s="125">
        <v>43328</v>
      </c>
      <c r="E8" s="126"/>
      <c r="F8" s="127">
        <v>45545</v>
      </c>
      <c r="G8" s="128"/>
      <c r="H8" s="129"/>
    </row>
    <row r="9" spans="1:8">
      <c r="A9" s="110" t="s">
        <v>522</v>
      </c>
      <c r="B9" s="115"/>
      <c r="C9" s="116"/>
      <c r="D9" s="117">
        <v>58125</v>
      </c>
      <c r="E9" s="118"/>
      <c r="F9" s="119">
        <v>85459</v>
      </c>
      <c r="G9" s="120"/>
      <c r="H9" s="121"/>
    </row>
    <row r="10" spans="1:8">
      <c r="A10" s="122"/>
      <c r="B10" s="123"/>
      <c r="C10" s="124"/>
      <c r="D10" s="125">
        <v>37801</v>
      </c>
      <c r="E10" s="126"/>
      <c r="F10" s="127">
        <v>44378</v>
      </c>
      <c r="G10" s="128"/>
      <c r="H10" s="129"/>
    </row>
    <row r="11" spans="1:8">
      <c r="A11" s="110" t="s">
        <v>523</v>
      </c>
      <c r="B11" s="115"/>
      <c r="C11" s="116"/>
      <c r="D11" s="117">
        <v>56889</v>
      </c>
      <c r="E11" s="118"/>
      <c r="F11" s="119">
        <v>78864</v>
      </c>
      <c r="G11" s="120"/>
      <c r="H11" s="121"/>
    </row>
    <row r="12" spans="1:8">
      <c r="A12" s="122"/>
      <c r="B12" s="123"/>
      <c r="C12" s="130"/>
      <c r="D12" s="125">
        <v>40961</v>
      </c>
      <c r="E12" s="126"/>
      <c r="F12" s="127">
        <v>46136</v>
      </c>
      <c r="G12" s="128"/>
      <c r="H12" s="129"/>
    </row>
    <row r="13" spans="1:8">
      <c r="A13" s="110"/>
      <c r="B13" s="115"/>
      <c r="C13" s="131"/>
      <c r="D13" s="132">
        <v>89025</v>
      </c>
      <c r="E13" s="133"/>
      <c r="F13" s="134">
        <v>87521</v>
      </c>
      <c r="G13" s="135"/>
      <c r="H13" s="121"/>
    </row>
    <row r="14" spans="1:8">
      <c r="A14" s="122"/>
      <c r="B14" s="123"/>
      <c r="C14" s="124"/>
      <c r="D14" s="125">
        <v>39207</v>
      </c>
      <c r="E14" s="126"/>
      <c r="F14" s="127">
        <v>41798</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7.05</v>
      </c>
      <c r="C19" s="136">
        <f>ROUND(VALUE(SUBSTITUTE(実質収支比率等に係る経年分析!G$48,"▲","-")),2)</f>
        <v>7.06</v>
      </c>
      <c r="D19" s="136">
        <f>ROUND(VALUE(SUBSTITUTE(実質収支比率等に係る経年分析!H$48,"▲","-")),2)</f>
        <v>7.47</v>
      </c>
      <c r="E19" s="136">
        <f>ROUND(VALUE(SUBSTITUTE(実質収支比率等に係る経年分析!I$48,"▲","-")),2)</f>
        <v>8.5500000000000007</v>
      </c>
      <c r="F19" s="136">
        <f>ROUND(VALUE(SUBSTITUTE(実質収支比率等に係る経年分析!J$48,"▲","-")),2)</f>
        <v>7.29</v>
      </c>
    </row>
    <row r="20" spans="1:11">
      <c r="A20" s="136" t="s">
        <v>43</v>
      </c>
      <c r="B20" s="136">
        <f>ROUND(VALUE(SUBSTITUTE(実質収支比率等に係る経年分析!F$47,"▲","-")),2)</f>
        <v>25.01</v>
      </c>
      <c r="C20" s="136">
        <f>ROUND(VALUE(SUBSTITUTE(実質収支比率等に係る経年分析!G$47,"▲","-")),2)</f>
        <v>28.15</v>
      </c>
      <c r="D20" s="136">
        <f>ROUND(VALUE(SUBSTITUTE(実質収支比率等に係る経年分析!H$47,"▲","-")),2)</f>
        <v>32.01</v>
      </c>
      <c r="E20" s="136">
        <f>ROUND(VALUE(SUBSTITUTE(実質収支比率等に係る経年分析!I$47,"▲","-")),2)</f>
        <v>42.17</v>
      </c>
      <c r="F20" s="136">
        <f>ROUND(VALUE(SUBSTITUTE(実質収支比率等に係る経年分析!J$47,"▲","-")),2)</f>
        <v>49.49</v>
      </c>
    </row>
    <row r="21" spans="1:11">
      <c r="A21" s="136" t="s">
        <v>44</v>
      </c>
      <c r="B21" s="136">
        <f>IF(ISNUMBER(VALUE(SUBSTITUTE(実質収支比率等に係る経年分析!F$49,"▲","-"))),ROUND(VALUE(SUBSTITUTE(実質収支比率等に係る経年分析!F$49,"▲","-")),2),NA())</f>
        <v>-0.31</v>
      </c>
      <c r="C21" s="136">
        <f>IF(ISNUMBER(VALUE(SUBSTITUTE(実質収支比率等に係る経年分析!G$49,"▲","-"))),ROUND(VALUE(SUBSTITUTE(実質収支比率等に係る経年分析!G$49,"▲","-")),2),NA())</f>
        <v>1.88</v>
      </c>
      <c r="D21" s="136">
        <f>IF(ISNUMBER(VALUE(SUBSTITUTE(実質収支比率等に係る経年分析!H$49,"▲","-"))),ROUND(VALUE(SUBSTITUTE(実質収支比率等に係る経年分析!H$49,"▲","-")),2),NA())</f>
        <v>2.44</v>
      </c>
      <c r="E21" s="136">
        <f>IF(ISNUMBER(VALUE(SUBSTITUTE(実質収支比率等に係る経年分析!I$49,"▲","-"))),ROUND(VALUE(SUBSTITUTE(実質収支比率等に係る経年分析!I$49,"▲","-")),2),NA())</f>
        <v>7.39</v>
      </c>
      <c r="F21" s="136">
        <f>IF(ISNUMBER(VALUE(SUBSTITUTE(実質収支比率等に係る経年分析!J$49,"▲","-"))),ROUND(VALUE(SUBSTITUTE(実質収支比率等に係る経年分析!J$49,"▲","-")),2),NA())</f>
        <v>-0.78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1.55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矢田茂・原田政次郎・福田五男奨学基金特別会計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0.08</v>
      </c>
    </row>
    <row r="30" spans="1:11">
      <c r="A30" s="137" t="str">
        <f>IF(連結実質赤字比率に係る赤字・黒字の構成分析!C$40="",NA(),連結実質赤字比率に係る赤字・黒字の構成分析!C$40)</f>
        <v>美作市老人保健施設事業特別会計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0.11</v>
      </c>
    </row>
    <row r="31" spans="1:11">
      <c r="A31" s="137" t="str">
        <f>IF(連結実質赤字比率に係る赤字・黒字の構成分析!C$39="",NA(),連結実質赤字比率に係る赤字・黒字の構成分析!C$39)</f>
        <v>美作市国民健康保険特別会計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0.75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v>
      </c>
    </row>
    <row r="32" spans="1:11">
      <c r="A32" s="137" t="str">
        <f>IF(連結実質赤字比率に係る赤字・黒字の構成分析!C$38="",NA(),連結実質赤字比率に係る赤字・黒字の構成分析!C$38)</f>
        <v>美作市介護保険特別会計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0.57999999999999996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0.39</v>
      </c>
    </row>
    <row r="33" spans="1:16">
      <c r="A33" s="137" t="str">
        <f>IF(連結実質赤字比率に係る赤字・黒字の構成分析!C$37="",NA(),連結実質赤字比率に係る赤字・黒字の構成分析!C$37)</f>
        <v>美作市下水道事業会計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1.81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2.63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2.86</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6.93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7.29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8.3800000000000008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7.16</v>
      </c>
    </row>
    <row r="35" spans="1:16">
      <c r="A35" s="137" t="str">
        <f>IF(連結実質赤字比率に係る赤字・黒字の構成分析!C$35="",NA(),連結実質赤字比率に係る赤字・黒字の構成分析!C$35)</f>
        <v>美作市水道事業会計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9.15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7.59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8.1300000000000008</v>
      </c>
    </row>
    <row r="36" spans="1:16">
      <c r="A36" s="137" t="str">
        <f>IF(連結実質赤字比率に係る赤字・黒字の構成分析!C$34="",NA(),連結実質赤字比率に係る赤字・黒字の構成分析!C$34)</f>
        <v>美作市病院事業会計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8.18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9.14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10.36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4035</v>
      </c>
      <c r="E42" s="138"/>
      <c r="F42" s="138"/>
      <c r="G42" s="138">
        <f>'実質公債費比率（分子）の構造'!L$52</f>
        <v>4064</v>
      </c>
      <c r="H42" s="138"/>
      <c r="I42" s="138"/>
      <c r="J42" s="138">
        <f>'実質公債費比率（分子）の構造'!M$52</f>
        <v>4096</v>
      </c>
      <c r="K42" s="138"/>
      <c r="L42" s="138"/>
      <c r="M42" s="138">
        <f>'実質公債費比率（分子）の構造'!N$52</f>
        <v>3993</v>
      </c>
      <c r="N42" s="138"/>
      <c r="O42" s="138"/>
      <c r="P42" s="138">
        <f>'実質公債費比率（分子）の構造'!O$52</f>
        <v>3842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v>
      </c>
      <c r="C44" s="138"/>
      <c r="D44" s="138"/>
      <c r="E44" s="138">
        <f>'実質公債費比率（分子）の構造'!L$50</f>
        <v>2</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5</v>
      </c>
      <c r="C45" s="138"/>
      <c r="D45" s="138"/>
      <c r="E45" s="138">
        <f>'実質公債費比率（分子）の構造'!L$49</f>
        <v>5</v>
      </c>
      <c r="F45" s="138"/>
      <c r="G45" s="138"/>
      <c r="H45" s="138">
        <f>'実質公債費比率（分子）の構造'!M$49</f>
        <v>5</v>
      </c>
      <c r="I45" s="138"/>
      <c r="J45" s="138"/>
      <c r="K45" s="138">
        <f>'実質公債費比率（分子）の構造'!N$49</f>
        <v>5</v>
      </c>
      <c r="L45" s="138"/>
      <c r="M45" s="138"/>
      <c r="N45" s="138">
        <f>'実質公債費比率（分子）の構造'!O$49</f>
        <v>5</v>
      </c>
      <c r="O45" s="138"/>
      <c r="P45" s="138"/>
    </row>
    <row r="46" spans="1:16">
      <c r="A46" s="138" t="s">
        <v>55</v>
      </c>
      <c r="B46" s="138">
        <f>'実質公債費比率（分子）の構造'!K$48</f>
        <v>2235</v>
      </c>
      <c r="C46" s="138"/>
      <c r="D46" s="138"/>
      <c r="E46" s="138">
        <f>'実質公債費比率（分子）の構造'!L$48</f>
        <v>2255</v>
      </c>
      <c r="F46" s="138"/>
      <c r="G46" s="138"/>
      <c r="H46" s="138">
        <f>'実質公債費比率（分子）の構造'!M$48</f>
        <v>2231</v>
      </c>
      <c r="I46" s="138"/>
      <c r="J46" s="138"/>
      <c r="K46" s="138">
        <f>'実質公債費比率（分子）の構造'!N$48</f>
        <v>2161</v>
      </c>
      <c r="L46" s="138"/>
      <c r="M46" s="138"/>
      <c r="N46" s="138">
        <f>'実質公債費比率（分子）の構造'!O$48</f>
        <v>2098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3582</v>
      </c>
      <c r="C49" s="138"/>
      <c r="D49" s="138"/>
      <c r="E49" s="138">
        <f>'実質公債費比率（分子）の構造'!L$45</f>
        <v>3507</v>
      </c>
      <c r="F49" s="138"/>
      <c r="G49" s="138"/>
      <c r="H49" s="138">
        <f>'実質公債費比率（分子）の構造'!M$45</f>
        <v>3429</v>
      </c>
      <c r="I49" s="138"/>
      <c r="J49" s="138"/>
      <c r="K49" s="138">
        <f>'実質公債費比率（分子）の構造'!N$45</f>
        <v>3262</v>
      </c>
      <c r="L49" s="138"/>
      <c r="M49" s="138"/>
      <c r="N49" s="138">
        <f>'実質公債費比率（分子）の構造'!O$45</f>
        <v>3135</v>
      </c>
      <c r="O49" s="138"/>
      <c r="P49" s="138"/>
    </row>
    <row r="50" spans="1:16">
      <c r="A50" s="138" t="s">
        <v>59</v>
      </c>
      <c r="B50" s="138" t="e">
        <f>NA()</f>
        <v>#N/A</v>
      </c>
      <c r="C50" s="138">
        <f>IF(ISNUMBER('実質公債費比率（分子）の構造'!K$53),'実質公債費比率（分子）の構造'!K$53,NA())</f>
        <v>1790</v>
      </c>
      <c r="D50" s="138" t="e">
        <f>NA()</f>
        <v>#N/A</v>
      </c>
      <c r="E50" s="138" t="e">
        <f>NA()</f>
        <v>#N/A</v>
      </c>
      <c r="F50" s="138">
        <f>IF(ISNUMBER('実質公債費比率（分子）の構造'!L$53),'実質公債費比率（分子）の構造'!L$53,NA())</f>
        <v>1705</v>
      </c>
      <c r="G50" s="138" t="e">
        <f>NA()</f>
        <v>#N/A</v>
      </c>
      <c r="H50" s="138" t="e">
        <f>NA()</f>
        <v>#N/A</v>
      </c>
      <c r="I50" s="138">
        <f>IF(ISNUMBER('実質公債費比率（分子）の構造'!M$53),'実質公債費比率（分子）の構造'!M$53,NA())</f>
        <v>1569</v>
      </c>
      <c r="J50" s="138" t="e">
        <f>NA()</f>
        <v>#N/A</v>
      </c>
      <c r="K50" s="138" t="e">
        <f>NA()</f>
        <v>#N/A</v>
      </c>
      <c r="L50" s="138">
        <f>IF(ISNUMBER('実質公債費比率（分子）の構造'!N$53),'実質公債費比率（分子）の構造'!N$53,NA())</f>
        <v>1435</v>
      </c>
      <c r="M50" s="138" t="e">
        <f>NA()</f>
        <v>#N/A</v>
      </c>
      <c r="N50" s="138" t="e">
        <f>NA()</f>
        <v>#N/A</v>
      </c>
      <c r="O50" s="138">
        <f>IF(ISNUMBER('実質公債費比率（分子）の構造'!O$53),'実質公債費比率（分子）の構造'!O$53,NA())</f>
        <v>1396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38291</v>
      </c>
      <c r="E56" s="137"/>
      <c r="F56" s="137"/>
      <c r="G56" s="137">
        <f>'将来負担比率（分子）の構造'!J$52</f>
        <v>37567</v>
      </c>
      <c r="H56" s="137"/>
      <c r="I56" s="137"/>
      <c r="J56" s="137">
        <f>'将来負担比率（分子）の構造'!K$52</f>
        <v>36483</v>
      </c>
      <c r="K56" s="137"/>
      <c r="L56" s="137"/>
      <c r="M56" s="137">
        <f>'将来負担比率（分子）の構造'!L$52</f>
        <v>34782</v>
      </c>
      <c r="N56" s="137"/>
      <c r="O56" s="137"/>
      <c r="P56" s="137">
        <f>'将来負担比率（分子）の構造'!M$52</f>
        <v>33287</v>
      </c>
    </row>
    <row r="57" spans="1:16">
      <c r="A57" s="137" t="s">
        <v>36</v>
      </c>
      <c r="B57" s="137"/>
      <c r="C57" s="137"/>
      <c r="D57" s="137">
        <f>'将来負担比率（分子）の構造'!I$51</f>
        <v>710</v>
      </c>
      <c r="E57" s="137"/>
      <c r="F57" s="137"/>
      <c r="G57" s="137">
        <f>'将来負担比率（分子）の構造'!J$51</f>
        <v>567</v>
      </c>
      <c r="H57" s="137"/>
      <c r="I57" s="137"/>
      <c r="J57" s="137">
        <f>'将来負担比率（分子）の構造'!K$51</f>
        <v>467</v>
      </c>
      <c r="K57" s="137"/>
      <c r="L57" s="137"/>
      <c r="M57" s="137">
        <f>'将来負担比率（分子）の構造'!L$51</f>
        <v>392</v>
      </c>
      <c r="N57" s="137"/>
      <c r="O57" s="137"/>
      <c r="P57" s="137">
        <f>'将来負担比率（分子）の構造'!M$51</f>
        <v>331</v>
      </c>
    </row>
    <row r="58" spans="1:16">
      <c r="A58" s="137" t="s">
        <v>35</v>
      </c>
      <c r="B58" s="137"/>
      <c r="C58" s="137"/>
      <c r="D58" s="137">
        <f>'将来負担比率（分子）の構造'!I$50</f>
        <v>8680</v>
      </c>
      <c r="E58" s="137"/>
      <c r="F58" s="137"/>
      <c r="G58" s="137">
        <f>'将来負担比率（分子）の構造'!J$50</f>
        <v>9813</v>
      </c>
      <c r="H58" s="137"/>
      <c r="I58" s="137"/>
      <c r="J58" s="137">
        <f>'将来負担比率（分子）の構造'!K$50</f>
        <v>11081</v>
      </c>
      <c r="K58" s="137"/>
      <c r="L58" s="137"/>
      <c r="M58" s="137">
        <f>'将来負担比率（分子）の構造'!L$50</f>
        <v>12365</v>
      </c>
      <c r="N58" s="137"/>
      <c r="O58" s="137"/>
      <c r="P58" s="137">
        <f>'将来負担比率（分子）の構造'!M$50</f>
        <v>13577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14</v>
      </c>
      <c r="C61" s="137"/>
      <c r="D61" s="137"/>
      <c r="E61" s="137">
        <f>'将来負担比率（分子）の構造'!J$46</f>
        <v>1</v>
      </c>
      <c r="F61" s="137"/>
      <c r="G61" s="137"/>
      <c r="H61" s="137">
        <f>'将来負担比率（分子）の構造'!K$46</f>
        <v>3</v>
      </c>
      <c r="I61" s="137"/>
      <c r="J61" s="137"/>
      <c r="K61" s="137">
        <f>'将来負担比率（分子）の構造'!L$46</f>
        <v>1</v>
      </c>
      <c r="L61" s="137"/>
      <c r="M61" s="137"/>
      <c r="N61" s="137">
        <f>'将来負担比率（分子）の構造'!M$46</f>
        <v>1</v>
      </c>
      <c r="O61" s="137"/>
      <c r="P61" s="137"/>
    </row>
    <row r="62" spans="1:16">
      <c r="A62" s="137" t="s">
        <v>29</v>
      </c>
      <c r="B62" s="137">
        <f>'将来負担比率（分子）の構造'!I$45</f>
        <v>3246</v>
      </c>
      <c r="C62" s="137"/>
      <c r="D62" s="137"/>
      <c r="E62" s="137">
        <f>'将来負担比率（分子）の構造'!J$45</f>
        <v>3126</v>
      </c>
      <c r="F62" s="137"/>
      <c r="G62" s="137"/>
      <c r="H62" s="137">
        <f>'将来負担比率（分子）の構造'!K$45</f>
        <v>2813</v>
      </c>
      <c r="I62" s="137"/>
      <c r="J62" s="137"/>
      <c r="K62" s="137">
        <f>'将来負担比率（分子）の構造'!L$45</f>
        <v>2572</v>
      </c>
      <c r="L62" s="137"/>
      <c r="M62" s="137"/>
      <c r="N62" s="137">
        <f>'将来負担比率（分子）の構造'!M$45</f>
        <v>2564</v>
      </c>
      <c r="O62" s="137"/>
      <c r="P62" s="137"/>
    </row>
    <row r="63" spans="1:16">
      <c r="A63" s="137" t="s">
        <v>28</v>
      </c>
      <c r="B63" s="137">
        <f>'将来負担比率（分子）の構造'!I$44</f>
        <v>44</v>
      </c>
      <c r="C63" s="137"/>
      <c r="D63" s="137"/>
      <c r="E63" s="137">
        <f>'将来負担比率（分子）の構造'!J$44</f>
        <v>39</v>
      </c>
      <c r="F63" s="137"/>
      <c r="G63" s="137"/>
      <c r="H63" s="137">
        <f>'将来負担比率（分子）の構造'!K$44</f>
        <v>35</v>
      </c>
      <c r="I63" s="137"/>
      <c r="J63" s="137"/>
      <c r="K63" s="137">
        <f>'将来負担比率（分子）の構造'!L$44</f>
        <v>30</v>
      </c>
      <c r="L63" s="137"/>
      <c r="M63" s="137"/>
      <c r="N63" s="137">
        <f>'将来負担比率（分子）の構造'!M$44</f>
        <v>26</v>
      </c>
      <c r="O63" s="137"/>
      <c r="P63" s="137"/>
    </row>
    <row r="64" spans="1:16">
      <c r="A64" s="137" t="s">
        <v>27</v>
      </c>
      <c r="B64" s="137">
        <f>'将来負担比率（分子）の構造'!I$43</f>
        <v>26842</v>
      </c>
      <c r="C64" s="137"/>
      <c r="D64" s="137"/>
      <c r="E64" s="137">
        <f>'将来負担比率（分子）の構造'!J$43</f>
        <v>26168</v>
      </c>
      <c r="F64" s="137"/>
      <c r="G64" s="137"/>
      <c r="H64" s="137">
        <f>'将来負担比率（分子）の構造'!K$43</f>
        <v>25435</v>
      </c>
      <c r="I64" s="137"/>
      <c r="J64" s="137"/>
      <c r="K64" s="137">
        <f>'将来負担比率（分子）の構造'!L$43</f>
        <v>23990</v>
      </c>
      <c r="L64" s="137"/>
      <c r="M64" s="137"/>
      <c r="N64" s="137">
        <f>'将来負担比率（分子）の構造'!M$43</f>
        <v>22237</v>
      </c>
      <c r="O64" s="137"/>
      <c r="P64" s="137"/>
    </row>
    <row r="65" spans="1:16">
      <c r="A65" s="137" t="s">
        <v>26</v>
      </c>
      <c r="B65" s="137">
        <f>'将来負担比率（分子）の構造'!I$42</f>
        <v>140</v>
      </c>
      <c r="C65" s="137"/>
      <c r="D65" s="137"/>
      <c r="E65" s="137">
        <f>'将来負担比率（分子）の構造'!J$42</f>
        <v>110</v>
      </c>
      <c r="F65" s="137"/>
      <c r="G65" s="137"/>
      <c r="H65" s="137">
        <f>'将来負担比率（分子）の構造'!K$42</f>
        <v>98</v>
      </c>
      <c r="I65" s="137"/>
      <c r="J65" s="137"/>
      <c r="K65" s="137">
        <f>'将来負担比率（分子）の構造'!L$42</f>
        <v>85</v>
      </c>
      <c r="L65" s="137"/>
      <c r="M65" s="137"/>
      <c r="N65" s="137">
        <f>'将来負担比率（分子）の構造'!M$42</f>
        <v>78</v>
      </c>
      <c r="O65" s="137"/>
      <c r="P65" s="137"/>
    </row>
    <row r="66" spans="1:16">
      <c r="A66" s="137" t="s">
        <v>25</v>
      </c>
      <c r="B66" s="137">
        <f>'将来負担比率（分子）の構造'!I$41</f>
        <v>28941</v>
      </c>
      <c r="C66" s="137"/>
      <c r="D66" s="137"/>
      <c r="E66" s="137">
        <f>'将来負担比率（分子）の構造'!J$41</f>
        <v>29025</v>
      </c>
      <c r="F66" s="137"/>
      <c r="G66" s="137"/>
      <c r="H66" s="137">
        <f>'将来負担比率（分子）の構造'!K$41</f>
        <v>28438</v>
      </c>
      <c r="I66" s="137"/>
      <c r="J66" s="137"/>
      <c r="K66" s="137">
        <f>'将来負担比率（分子）の構造'!L$41</f>
        <v>27490</v>
      </c>
      <c r="L66" s="137"/>
      <c r="M66" s="137"/>
      <c r="N66" s="137">
        <f>'将来負担比率（分子）の構造'!M$41</f>
        <v>26316</v>
      </c>
      <c r="O66" s="137"/>
      <c r="P66" s="137"/>
    </row>
    <row r="67" spans="1:16">
      <c r="A67" s="137" t="s">
        <v>63</v>
      </c>
      <c r="B67" s="137" t="e">
        <f>NA()</f>
        <v>#N/A</v>
      </c>
      <c r="C67" s="137">
        <f>IF(ISNUMBER('将来負担比率（分子）の構造'!I$53), IF('将来負担比率（分子）の構造'!I$53 &lt; 0, 0, '将来負担比率（分子）の構造'!I$53), NA())</f>
        <v>11547</v>
      </c>
      <c r="D67" s="137" t="e">
        <f>NA()</f>
        <v>#N/A</v>
      </c>
      <c r="E67" s="137" t="e">
        <f>NA()</f>
        <v>#N/A</v>
      </c>
      <c r="F67" s="137">
        <f>IF(ISNUMBER('将来負担比率（分子）の構造'!J$53), IF('将来負担比率（分子）の構造'!J$53 &lt; 0, 0, '将来負担比率（分子）の構造'!J$53), NA())</f>
        <v>10523</v>
      </c>
      <c r="G67" s="137" t="e">
        <f>NA()</f>
        <v>#N/A</v>
      </c>
      <c r="H67" s="137" t="e">
        <f>NA()</f>
        <v>#N/A</v>
      </c>
      <c r="I67" s="137">
        <f>IF(ISNUMBER('将来負担比率（分子）の構造'!K$53), IF('将来負担比率（分子）の構造'!K$53 &lt; 0, 0, '将来負担比率（分子）の構造'!K$53), NA())</f>
        <v>8791</v>
      </c>
      <c r="J67" s="137" t="e">
        <f>NA()</f>
        <v>#N/A</v>
      </c>
      <c r="K67" s="137" t="e">
        <f>NA()</f>
        <v>#N/A</v>
      </c>
      <c r="L67" s="137">
        <f>IF(ISNUMBER('将来負担比率（分子）の構造'!L$53), IF('将来負担比率（分子）の構造'!L$53 &lt; 0, 0, '将来負担比率（分子）の構造'!L$53), NA())</f>
        <v>6628</v>
      </c>
      <c r="M67" s="137" t="e">
        <f>NA()</f>
        <v>#N/A</v>
      </c>
      <c r="N67" s="137" t="e">
        <f>NA()</f>
        <v>#N/A</v>
      </c>
      <c r="O67" s="137">
        <f>IF(ISNUMBER('将来負担比率（分子）の構造'!M$53), IF('将来負担比率（分子）の構造'!M$53 &lt; 0, 0, '将来負担比率（分子）の構造'!M$53), NA())</f>
        <v>4027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3019464</v>
      </c>
      <c r="S5" s="671"/>
      <c r="T5" s="671"/>
      <c r="U5" s="671"/>
      <c r="V5" s="671"/>
      <c r="W5" s="671"/>
      <c r="X5" s="671"/>
      <c r="Y5" s="718"/>
      <c r="Z5" s="731">
        <v>14.4</v>
      </c>
      <c r="AA5" s="731"/>
      <c r="AB5" s="731"/>
      <c r="AC5" s="731"/>
      <c r="AD5" s="732">
        <v>3019464</v>
      </c>
      <c r="AE5" s="732"/>
      <c r="AF5" s="732"/>
      <c r="AG5" s="732"/>
      <c r="AH5" s="732"/>
      <c r="AI5" s="732"/>
      <c r="AJ5" s="732"/>
      <c r="AK5" s="732"/>
      <c r="AL5" s="719">
        <v>22</v>
      </c>
      <c r="AM5" s="688"/>
      <c r="AN5" s="688"/>
      <c r="AO5" s="720"/>
      <c r="AP5" s="707" t="s">
        <v>209</v>
      </c>
      <c r="AQ5" s="708"/>
      <c r="AR5" s="708"/>
      <c r="AS5" s="708"/>
      <c r="AT5" s="708"/>
      <c r="AU5" s="708"/>
      <c r="AV5" s="708"/>
      <c r="AW5" s="708"/>
      <c r="AX5" s="708"/>
      <c r="AY5" s="708"/>
      <c r="AZ5" s="708"/>
      <c r="BA5" s="708"/>
      <c r="BB5" s="708"/>
      <c r="BC5" s="708"/>
      <c r="BD5" s="708"/>
      <c r="BE5" s="708"/>
      <c r="BF5" s="709"/>
      <c r="BG5" s="620">
        <v>2974702</v>
      </c>
      <c r="BH5" s="621"/>
      <c r="BI5" s="621"/>
      <c r="BJ5" s="621"/>
      <c r="BK5" s="621"/>
      <c r="BL5" s="621"/>
      <c r="BM5" s="621"/>
      <c r="BN5" s="622"/>
      <c r="BO5" s="673">
        <v>98.5</v>
      </c>
      <c r="BP5" s="673"/>
      <c r="BQ5" s="673"/>
      <c r="BR5" s="673"/>
      <c r="BS5" s="674">
        <v>21038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225611</v>
      </c>
      <c r="S6" s="621"/>
      <c r="T6" s="621"/>
      <c r="U6" s="621"/>
      <c r="V6" s="621"/>
      <c r="W6" s="621"/>
      <c r="X6" s="621"/>
      <c r="Y6" s="622"/>
      <c r="Z6" s="673">
        <v>1.1000000000000001</v>
      </c>
      <c r="AA6" s="673"/>
      <c r="AB6" s="673"/>
      <c r="AC6" s="673"/>
      <c r="AD6" s="674">
        <v>225611</v>
      </c>
      <c r="AE6" s="674"/>
      <c r="AF6" s="674"/>
      <c r="AG6" s="674"/>
      <c r="AH6" s="674"/>
      <c r="AI6" s="674"/>
      <c r="AJ6" s="674"/>
      <c r="AK6" s="674"/>
      <c r="AL6" s="643">
        <v>1.6</v>
      </c>
      <c r="AM6" s="675"/>
      <c r="AN6" s="675"/>
      <c r="AO6" s="676"/>
      <c r="AP6" s="617" t="s">
        <v>214</v>
      </c>
      <c r="AQ6" s="618"/>
      <c r="AR6" s="618"/>
      <c r="AS6" s="618"/>
      <c r="AT6" s="618"/>
      <c r="AU6" s="618"/>
      <c r="AV6" s="618"/>
      <c r="AW6" s="618"/>
      <c r="AX6" s="618"/>
      <c r="AY6" s="618"/>
      <c r="AZ6" s="618"/>
      <c r="BA6" s="618"/>
      <c r="BB6" s="618"/>
      <c r="BC6" s="618"/>
      <c r="BD6" s="618"/>
      <c r="BE6" s="618"/>
      <c r="BF6" s="619"/>
      <c r="BG6" s="620">
        <v>2974702</v>
      </c>
      <c r="BH6" s="621"/>
      <c r="BI6" s="621"/>
      <c r="BJ6" s="621"/>
      <c r="BK6" s="621"/>
      <c r="BL6" s="621"/>
      <c r="BM6" s="621"/>
      <c r="BN6" s="622"/>
      <c r="BO6" s="673">
        <v>98.5</v>
      </c>
      <c r="BP6" s="673"/>
      <c r="BQ6" s="673"/>
      <c r="BR6" s="673"/>
      <c r="BS6" s="674">
        <v>21038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175744</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170079</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2759</v>
      </c>
      <c r="S7" s="621"/>
      <c r="T7" s="621"/>
      <c r="U7" s="621"/>
      <c r="V7" s="621"/>
      <c r="W7" s="621"/>
      <c r="X7" s="621"/>
      <c r="Y7" s="622"/>
      <c r="Z7" s="673">
        <v>0</v>
      </c>
      <c r="AA7" s="673"/>
      <c r="AB7" s="673"/>
      <c r="AC7" s="673"/>
      <c r="AD7" s="674">
        <v>2759</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1054972</v>
      </c>
      <c r="BH7" s="621"/>
      <c r="BI7" s="621"/>
      <c r="BJ7" s="621"/>
      <c r="BK7" s="621"/>
      <c r="BL7" s="621"/>
      <c r="BM7" s="621"/>
      <c r="BN7" s="622"/>
      <c r="BO7" s="673">
        <v>34.9</v>
      </c>
      <c r="BP7" s="673"/>
      <c r="BQ7" s="673"/>
      <c r="BR7" s="673"/>
      <c r="BS7" s="674">
        <v>21038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2459101</v>
      </c>
      <c r="CS7" s="621"/>
      <c r="CT7" s="621"/>
      <c r="CU7" s="621"/>
      <c r="CV7" s="621"/>
      <c r="CW7" s="621"/>
      <c r="CX7" s="621"/>
      <c r="CY7" s="622"/>
      <c r="CZ7" s="673">
        <v>12.4</v>
      </c>
      <c r="DA7" s="673"/>
      <c r="DB7" s="673"/>
      <c r="DC7" s="673"/>
      <c r="DD7" s="626">
        <v>130911</v>
      </c>
      <c r="DE7" s="621"/>
      <c r="DF7" s="621"/>
      <c r="DG7" s="621"/>
      <c r="DH7" s="621"/>
      <c r="DI7" s="621"/>
      <c r="DJ7" s="621"/>
      <c r="DK7" s="621"/>
      <c r="DL7" s="621"/>
      <c r="DM7" s="621"/>
      <c r="DN7" s="621"/>
      <c r="DO7" s="621"/>
      <c r="DP7" s="622"/>
      <c r="DQ7" s="626">
        <v>1832704</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9871</v>
      </c>
      <c r="S8" s="621"/>
      <c r="T8" s="621"/>
      <c r="U8" s="621"/>
      <c r="V8" s="621"/>
      <c r="W8" s="621"/>
      <c r="X8" s="621"/>
      <c r="Y8" s="622"/>
      <c r="Z8" s="673">
        <v>0</v>
      </c>
      <c r="AA8" s="673"/>
      <c r="AB8" s="673"/>
      <c r="AC8" s="673"/>
      <c r="AD8" s="674">
        <v>9871</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45073</v>
      </c>
      <c r="BH8" s="621"/>
      <c r="BI8" s="621"/>
      <c r="BJ8" s="621"/>
      <c r="BK8" s="621"/>
      <c r="BL8" s="621"/>
      <c r="BM8" s="621"/>
      <c r="BN8" s="622"/>
      <c r="BO8" s="673">
        <v>1.5</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5108976</v>
      </c>
      <c r="CS8" s="621"/>
      <c r="CT8" s="621"/>
      <c r="CU8" s="621"/>
      <c r="CV8" s="621"/>
      <c r="CW8" s="621"/>
      <c r="CX8" s="621"/>
      <c r="CY8" s="622"/>
      <c r="CZ8" s="673">
        <v>25.7</v>
      </c>
      <c r="DA8" s="673"/>
      <c r="DB8" s="673"/>
      <c r="DC8" s="673"/>
      <c r="DD8" s="626">
        <v>322929</v>
      </c>
      <c r="DE8" s="621"/>
      <c r="DF8" s="621"/>
      <c r="DG8" s="621"/>
      <c r="DH8" s="621"/>
      <c r="DI8" s="621"/>
      <c r="DJ8" s="621"/>
      <c r="DK8" s="621"/>
      <c r="DL8" s="621"/>
      <c r="DM8" s="621"/>
      <c r="DN8" s="621"/>
      <c r="DO8" s="621"/>
      <c r="DP8" s="622"/>
      <c r="DQ8" s="626">
        <v>2853223</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6484</v>
      </c>
      <c r="S9" s="621"/>
      <c r="T9" s="621"/>
      <c r="U9" s="621"/>
      <c r="V9" s="621"/>
      <c r="W9" s="621"/>
      <c r="X9" s="621"/>
      <c r="Y9" s="622"/>
      <c r="Z9" s="673">
        <v>0</v>
      </c>
      <c r="AA9" s="673"/>
      <c r="AB9" s="673"/>
      <c r="AC9" s="673"/>
      <c r="AD9" s="674">
        <v>6484</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822720</v>
      </c>
      <c r="BH9" s="621"/>
      <c r="BI9" s="621"/>
      <c r="BJ9" s="621"/>
      <c r="BK9" s="621"/>
      <c r="BL9" s="621"/>
      <c r="BM9" s="621"/>
      <c r="BN9" s="622"/>
      <c r="BO9" s="673">
        <v>27.2</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1484780</v>
      </c>
      <c r="CS9" s="621"/>
      <c r="CT9" s="621"/>
      <c r="CU9" s="621"/>
      <c r="CV9" s="621"/>
      <c r="CW9" s="621"/>
      <c r="CX9" s="621"/>
      <c r="CY9" s="622"/>
      <c r="CZ9" s="673">
        <v>7.5</v>
      </c>
      <c r="DA9" s="673"/>
      <c r="DB9" s="673"/>
      <c r="DC9" s="673"/>
      <c r="DD9" s="626">
        <v>59327</v>
      </c>
      <c r="DE9" s="621"/>
      <c r="DF9" s="621"/>
      <c r="DG9" s="621"/>
      <c r="DH9" s="621"/>
      <c r="DI9" s="621"/>
      <c r="DJ9" s="621"/>
      <c r="DK9" s="621"/>
      <c r="DL9" s="621"/>
      <c r="DM9" s="621"/>
      <c r="DN9" s="621"/>
      <c r="DO9" s="621"/>
      <c r="DP9" s="622"/>
      <c r="DQ9" s="626">
        <v>1220663</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486993</v>
      </c>
      <c r="S10" s="621"/>
      <c r="T10" s="621"/>
      <c r="U10" s="621"/>
      <c r="V10" s="621"/>
      <c r="W10" s="621"/>
      <c r="X10" s="621"/>
      <c r="Y10" s="622"/>
      <c r="Z10" s="673">
        <v>2.2999999999999998</v>
      </c>
      <c r="AA10" s="673"/>
      <c r="AB10" s="673"/>
      <c r="AC10" s="673"/>
      <c r="AD10" s="674">
        <v>486993</v>
      </c>
      <c r="AE10" s="674"/>
      <c r="AF10" s="674"/>
      <c r="AG10" s="674"/>
      <c r="AH10" s="674"/>
      <c r="AI10" s="674"/>
      <c r="AJ10" s="674"/>
      <c r="AK10" s="674"/>
      <c r="AL10" s="643">
        <v>3.6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73187</v>
      </c>
      <c r="BH10" s="621"/>
      <c r="BI10" s="621"/>
      <c r="BJ10" s="621"/>
      <c r="BK10" s="621"/>
      <c r="BL10" s="621"/>
      <c r="BM10" s="621"/>
      <c r="BN10" s="622"/>
      <c r="BO10" s="673">
        <v>2.4</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3023</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792</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47438</v>
      </c>
      <c r="S11" s="621"/>
      <c r="T11" s="621"/>
      <c r="U11" s="621"/>
      <c r="V11" s="621"/>
      <c r="W11" s="621"/>
      <c r="X11" s="621"/>
      <c r="Y11" s="622"/>
      <c r="Z11" s="673">
        <v>0.2</v>
      </c>
      <c r="AA11" s="673"/>
      <c r="AB11" s="673"/>
      <c r="AC11" s="673"/>
      <c r="AD11" s="674">
        <v>47438</v>
      </c>
      <c r="AE11" s="674"/>
      <c r="AF11" s="674"/>
      <c r="AG11" s="674"/>
      <c r="AH11" s="674"/>
      <c r="AI11" s="674"/>
      <c r="AJ11" s="674"/>
      <c r="AK11" s="674"/>
      <c r="AL11" s="643">
        <v>0.3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113992</v>
      </c>
      <c r="BH11" s="621"/>
      <c r="BI11" s="621"/>
      <c r="BJ11" s="621"/>
      <c r="BK11" s="621"/>
      <c r="BL11" s="621"/>
      <c r="BM11" s="621"/>
      <c r="BN11" s="622"/>
      <c r="BO11" s="673">
        <v>3.8</v>
      </c>
      <c r="BP11" s="673"/>
      <c r="BQ11" s="673"/>
      <c r="BR11" s="673"/>
      <c r="BS11" s="626">
        <v>21038</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1455237</v>
      </c>
      <c r="CS11" s="621"/>
      <c r="CT11" s="621"/>
      <c r="CU11" s="621"/>
      <c r="CV11" s="621"/>
      <c r="CW11" s="621"/>
      <c r="CX11" s="621"/>
      <c r="CY11" s="622"/>
      <c r="CZ11" s="673">
        <v>7.3</v>
      </c>
      <c r="DA11" s="673"/>
      <c r="DB11" s="673"/>
      <c r="DC11" s="673"/>
      <c r="DD11" s="626">
        <v>146099</v>
      </c>
      <c r="DE11" s="621"/>
      <c r="DF11" s="621"/>
      <c r="DG11" s="621"/>
      <c r="DH11" s="621"/>
      <c r="DI11" s="621"/>
      <c r="DJ11" s="621"/>
      <c r="DK11" s="621"/>
      <c r="DL11" s="621"/>
      <c r="DM11" s="621"/>
      <c r="DN11" s="621"/>
      <c r="DO11" s="621"/>
      <c r="DP11" s="622"/>
      <c r="DQ11" s="626">
        <v>988814</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1613274</v>
      </c>
      <c r="BH12" s="621"/>
      <c r="BI12" s="621"/>
      <c r="BJ12" s="621"/>
      <c r="BK12" s="621"/>
      <c r="BL12" s="621"/>
      <c r="BM12" s="621"/>
      <c r="BN12" s="622"/>
      <c r="BO12" s="673">
        <v>53.4</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745874</v>
      </c>
      <c r="CS12" s="621"/>
      <c r="CT12" s="621"/>
      <c r="CU12" s="621"/>
      <c r="CV12" s="621"/>
      <c r="CW12" s="621"/>
      <c r="CX12" s="621"/>
      <c r="CY12" s="622"/>
      <c r="CZ12" s="673">
        <v>3.8</v>
      </c>
      <c r="DA12" s="673"/>
      <c r="DB12" s="673"/>
      <c r="DC12" s="673"/>
      <c r="DD12" s="626">
        <v>22154</v>
      </c>
      <c r="DE12" s="621"/>
      <c r="DF12" s="621"/>
      <c r="DG12" s="621"/>
      <c r="DH12" s="621"/>
      <c r="DI12" s="621"/>
      <c r="DJ12" s="621"/>
      <c r="DK12" s="621"/>
      <c r="DL12" s="621"/>
      <c r="DM12" s="621"/>
      <c r="DN12" s="621"/>
      <c r="DO12" s="621"/>
      <c r="DP12" s="622"/>
      <c r="DQ12" s="626">
        <v>392617</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46664</v>
      </c>
      <c r="S13" s="621"/>
      <c r="T13" s="621"/>
      <c r="U13" s="621"/>
      <c r="V13" s="621"/>
      <c r="W13" s="621"/>
      <c r="X13" s="621"/>
      <c r="Y13" s="622"/>
      <c r="Z13" s="673">
        <v>0.2</v>
      </c>
      <c r="AA13" s="673"/>
      <c r="AB13" s="673"/>
      <c r="AC13" s="673"/>
      <c r="AD13" s="674">
        <v>46664</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1607740</v>
      </c>
      <c r="BH13" s="621"/>
      <c r="BI13" s="621"/>
      <c r="BJ13" s="621"/>
      <c r="BK13" s="621"/>
      <c r="BL13" s="621"/>
      <c r="BM13" s="621"/>
      <c r="BN13" s="622"/>
      <c r="BO13" s="673">
        <v>53.2</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3011373</v>
      </c>
      <c r="CS13" s="621"/>
      <c r="CT13" s="621"/>
      <c r="CU13" s="621"/>
      <c r="CV13" s="621"/>
      <c r="CW13" s="621"/>
      <c r="CX13" s="621"/>
      <c r="CY13" s="622"/>
      <c r="CZ13" s="673">
        <v>15.2</v>
      </c>
      <c r="DA13" s="673"/>
      <c r="DB13" s="673"/>
      <c r="DC13" s="673"/>
      <c r="DD13" s="626">
        <v>742362</v>
      </c>
      <c r="DE13" s="621"/>
      <c r="DF13" s="621"/>
      <c r="DG13" s="621"/>
      <c r="DH13" s="621"/>
      <c r="DI13" s="621"/>
      <c r="DJ13" s="621"/>
      <c r="DK13" s="621"/>
      <c r="DL13" s="621"/>
      <c r="DM13" s="621"/>
      <c r="DN13" s="621"/>
      <c r="DO13" s="621"/>
      <c r="DP13" s="622"/>
      <c r="DQ13" s="626">
        <v>2308360</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111106</v>
      </c>
      <c r="BH14" s="621"/>
      <c r="BI14" s="621"/>
      <c r="BJ14" s="621"/>
      <c r="BK14" s="621"/>
      <c r="BL14" s="621"/>
      <c r="BM14" s="621"/>
      <c r="BN14" s="622"/>
      <c r="BO14" s="673">
        <v>3.7</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767719</v>
      </c>
      <c r="CS14" s="621"/>
      <c r="CT14" s="621"/>
      <c r="CU14" s="621"/>
      <c r="CV14" s="621"/>
      <c r="CW14" s="621"/>
      <c r="CX14" s="621"/>
      <c r="CY14" s="622"/>
      <c r="CZ14" s="673">
        <v>3.9</v>
      </c>
      <c r="DA14" s="673"/>
      <c r="DB14" s="673"/>
      <c r="DC14" s="673"/>
      <c r="DD14" s="626">
        <v>98022</v>
      </c>
      <c r="DE14" s="621"/>
      <c r="DF14" s="621"/>
      <c r="DG14" s="621"/>
      <c r="DH14" s="621"/>
      <c r="DI14" s="621"/>
      <c r="DJ14" s="621"/>
      <c r="DK14" s="621"/>
      <c r="DL14" s="621"/>
      <c r="DM14" s="621"/>
      <c r="DN14" s="621"/>
      <c r="DO14" s="621"/>
      <c r="DP14" s="622"/>
      <c r="DQ14" s="626">
        <v>645213</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8120</v>
      </c>
      <c r="S15" s="621"/>
      <c r="T15" s="621"/>
      <c r="U15" s="621"/>
      <c r="V15" s="621"/>
      <c r="W15" s="621"/>
      <c r="X15" s="621"/>
      <c r="Y15" s="622"/>
      <c r="Z15" s="673">
        <v>0</v>
      </c>
      <c r="AA15" s="673"/>
      <c r="AB15" s="673"/>
      <c r="AC15" s="673"/>
      <c r="AD15" s="674">
        <v>8120</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195350</v>
      </c>
      <c r="BH15" s="621"/>
      <c r="BI15" s="621"/>
      <c r="BJ15" s="621"/>
      <c r="BK15" s="621"/>
      <c r="BL15" s="621"/>
      <c r="BM15" s="621"/>
      <c r="BN15" s="622"/>
      <c r="BO15" s="673">
        <v>6.5</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1359039</v>
      </c>
      <c r="CS15" s="621"/>
      <c r="CT15" s="621"/>
      <c r="CU15" s="621"/>
      <c r="CV15" s="621"/>
      <c r="CW15" s="621"/>
      <c r="CX15" s="621"/>
      <c r="CY15" s="622"/>
      <c r="CZ15" s="673">
        <v>6.8</v>
      </c>
      <c r="DA15" s="673"/>
      <c r="DB15" s="673"/>
      <c r="DC15" s="673"/>
      <c r="DD15" s="626">
        <v>112797</v>
      </c>
      <c r="DE15" s="621"/>
      <c r="DF15" s="621"/>
      <c r="DG15" s="621"/>
      <c r="DH15" s="621"/>
      <c r="DI15" s="621"/>
      <c r="DJ15" s="621"/>
      <c r="DK15" s="621"/>
      <c r="DL15" s="621"/>
      <c r="DM15" s="621"/>
      <c r="DN15" s="621"/>
      <c r="DO15" s="621"/>
      <c r="DP15" s="622"/>
      <c r="DQ15" s="626">
        <v>1232749</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10750821</v>
      </c>
      <c r="S16" s="621"/>
      <c r="T16" s="621"/>
      <c r="U16" s="621"/>
      <c r="V16" s="621"/>
      <c r="W16" s="621"/>
      <c r="X16" s="621"/>
      <c r="Y16" s="622"/>
      <c r="Z16" s="673">
        <v>51.4</v>
      </c>
      <c r="AA16" s="673"/>
      <c r="AB16" s="673"/>
      <c r="AC16" s="673"/>
      <c r="AD16" s="674">
        <v>9848465</v>
      </c>
      <c r="AE16" s="674"/>
      <c r="AF16" s="674"/>
      <c r="AG16" s="674"/>
      <c r="AH16" s="674"/>
      <c r="AI16" s="674"/>
      <c r="AJ16" s="674"/>
      <c r="AK16" s="674"/>
      <c r="AL16" s="643">
        <v>71.8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34286</v>
      </c>
      <c r="CS16" s="621"/>
      <c r="CT16" s="621"/>
      <c r="CU16" s="621"/>
      <c r="CV16" s="621"/>
      <c r="CW16" s="621"/>
      <c r="CX16" s="621"/>
      <c r="CY16" s="622"/>
      <c r="CZ16" s="673">
        <v>0.2</v>
      </c>
      <c r="DA16" s="673"/>
      <c r="DB16" s="673"/>
      <c r="DC16" s="673"/>
      <c r="DD16" s="626" t="s">
        <v>113</v>
      </c>
      <c r="DE16" s="621"/>
      <c r="DF16" s="621"/>
      <c r="DG16" s="621"/>
      <c r="DH16" s="621"/>
      <c r="DI16" s="621"/>
      <c r="DJ16" s="621"/>
      <c r="DK16" s="621"/>
      <c r="DL16" s="621"/>
      <c r="DM16" s="621"/>
      <c r="DN16" s="621"/>
      <c r="DO16" s="621"/>
      <c r="DP16" s="622"/>
      <c r="DQ16" s="626">
        <v>3521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9848465</v>
      </c>
      <c r="S17" s="621"/>
      <c r="T17" s="621"/>
      <c r="U17" s="621"/>
      <c r="V17" s="621"/>
      <c r="W17" s="621"/>
      <c r="X17" s="621"/>
      <c r="Y17" s="622"/>
      <c r="Z17" s="673">
        <v>47.1</v>
      </c>
      <c r="AA17" s="673"/>
      <c r="AB17" s="673"/>
      <c r="AC17" s="673"/>
      <c r="AD17" s="674">
        <v>9848465</v>
      </c>
      <c r="AE17" s="674"/>
      <c r="AF17" s="674"/>
      <c r="AG17" s="674"/>
      <c r="AH17" s="674"/>
      <c r="AI17" s="674"/>
      <c r="AJ17" s="674"/>
      <c r="AK17" s="674"/>
      <c r="AL17" s="643">
        <v>71.8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3245916</v>
      </c>
      <c r="CS17" s="621"/>
      <c r="CT17" s="621"/>
      <c r="CU17" s="621"/>
      <c r="CV17" s="621"/>
      <c r="CW17" s="621"/>
      <c r="CX17" s="621"/>
      <c r="CY17" s="622"/>
      <c r="CZ17" s="673">
        <v>16.399999999999999</v>
      </c>
      <c r="DA17" s="673"/>
      <c r="DB17" s="673"/>
      <c r="DC17" s="673"/>
      <c r="DD17" s="626" t="s">
        <v>113</v>
      </c>
      <c r="DE17" s="621"/>
      <c r="DF17" s="621"/>
      <c r="DG17" s="621"/>
      <c r="DH17" s="621"/>
      <c r="DI17" s="621"/>
      <c r="DJ17" s="621"/>
      <c r="DK17" s="621"/>
      <c r="DL17" s="621"/>
      <c r="DM17" s="621"/>
      <c r="DN17" s="621"/>
      <c r="DO17" s="621"/>
      <c r="DP17" s="622"/>
      <c r="DQ17" s="626">
        <v>3175608</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902356</v>
      </c>
      <c r="S18" s="621"/>
      <c r="T18" s="621"/>
      <c r="U18" s="621"/>
      <c r="V18" s="621"/>
      <c r="W18" s="621"/>
      <c r="X18" s="621"/>
      <c r="Y18" s="622"/>
      <c r="Z18" s="673">
        <v>4.3</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44762</v>
      </c>
      <c r="BH19" s="621"/>
      <c r="BI19" s="621"/>
      <c r="BJ19" s="621"/>
      <c r="BK19" s="621"/>
      <c r="BL19" s="621"/>
      <c r="BM19" s="621"/>
      <c r="BN19" s="622"/>
      <c r="BO19" s="673">
        <v>1.5</v>
      </c>
      <c r="BP19" s="673"/>
      <c r="BQ19" s="673"/>
      <c r="BR19" s="673"/>
      <c r="BS19" s="626">
        <v>11190</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14604225</v>
      </c>
      <c r="S20" s="621"/>
      <c r="T20" s="621"/>
      <c r="U20" s="621"/>
      <c r="V20" s="621"/>
      <c r="W20" s="621"/>
      <c r="X20" s="621"/>
      <c r="Y20" s="622"/>
      <c r="Z20" s="673">
        <v>69.8</v>
      </c>
      <c r="AA20" s="673"/>
      <c r="AB20" s="673"/>
      <c r="AC20" s="673"/>
      <c r="AD20" s="674">
        <v>13701869</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44762</v>
      </c>
      <c r="BH20" s="621"/>
      <c r="BI20" s="621"/>
      <c r="BJ20" s="621"/>
      <c r="BK20" s="621"/>
      <c r="BL20" s="621"/>
      <c r="BM20" s="621"/>
      <c r="BN20" s="622"/>
      <c r="BO20" s="673">
        <v>1.5</v>
      </c>
      <c r="BP20" s="673"/>
      <c r="BQ20" s="673"/>
      <c r="BR20" s="673"/>
      <c r="BS20" s="626">
        <v>11190</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19851068</v>
      </c>
      <c r="CS20" s="621"/>
      <c r="CT20" s="621"/>
      <c r="CU20" s="621"/>
      <c r="CV20" s="621"/>
      <c r="CW20" s="621"/>
      <c r="CX20" s="621"/>
      <c r="CY20" s="622"/>
      <c r="CZ20" s="673">
        <v>100</v>
      </c>
      <c r="DA20" s="673"/>
      <c r="DB20" s="673"/>
      <c r="DC20" s="673"/>
      <c r="DD20" s="626">
        <v>1634601</v>
      </c>
      <c r="DE20" s="621"/>
      <c r="DF20" s="621"/>
      <c r="DG20" s="621"/>
      <c r="DH20" s="621"/>
      <c r="DI20" s="621"/>
      <c r="DJ20" s="621"/>
      <c r="DK20" s="621"/>
      <c r="DL20" s="621"/>
      <c r="DM20" s="621"/>
      <c r="DN20" s="621"/>
      <c r="DO20" s="621"/>
      <c r="DP20" s="622"/>
      <c r="DQ20" s="626">
        <v>14824343</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4244</v>
      </c>
      <c r="S21" s="621"/>
      <c r="T21" s="621"/>
      <c r="U21" s="621"/>
      <c r="V21" s="621"/>
      <c r="W21" s="621"/>
      <c r="X21" s="621"/>
      <c r="Y21" s="622"/>
      <c r="Z21" s="673">
        <v>0</v>
      </c>
      <c r="AA21" s="673"/>
      <c r="AB21" s="673"/>
      <c r="AC21" s="673"/>
      <c r="AD21" s="674">
        <v>4244</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44762</v>
      </c>
      <c r="BH21" s="621"/>
      <c r="BI21" s="621"/>
      <c r="BJ21" s="621"/>
      <c r="BK21" s="621"/>
      <c r="BL21" s="621"/>
      <c r="BM21" s="621"/>
      <c r="BN21" s="622"/>
      <c r="BO21" s="673">
        <v>1.5</v>
      </c>
      <c r="BP21" s="673"/>
      <c r="BQ21" s="673"/>
      <c r="BR21" s="673"/>
      <c r="BS21" s="626">
        <v>11190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109942</v>
      </c>
      <c r="S22" s="621"/>
      <c r="T22" s="621"/>
      <c r="U22" s="621"/>
      <c r="V22" s="621"/>
      <c r="W22" s="621"/>
      <c r="X22" s="621"/>
      <c r="Y22" s="622"/>
      <c r="Z22" s="673">
        <v>0.5</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590571</v>
      </c>
      <c r="S23" s="621"/>
      <c r="T23" s="621"/>
      <c r="U23" s="621"/>
      <c r="V23" s="621"/>
      <c r="W23" s="621"/>
      <c r="X23" s="621"/>
      <c r="Y23" s="622"/>
      <c r="Z23" s="673">
        <v>2.8</v>
      </c>
      <c r="AA23" s="673"/>
      <c r="AB23" s="673"/>
      <c r="AC23" s="673"/>
      <c r="AD23" s="674">
        <v>5367</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82059</v>
      </c>
      <c r="S24" s="621"/>
      <c r="T24" s="621"/>
      <c r="U24" s="621"/>
      <c r="V24" s="621"/>
      <c r="W24" s="621"/>
      <c r="X24" s="621"/>
      <c r="Y24" s="622"/>
      <c r="Z24" s="673">
        <v>0.4</v>
      </c>
      <c r="AA24" s="673"/>
      <c r="AB24" s="673"/>
      <c r="AC24" s="673"/>
      <c r="AD24" s="674" t="s">
        <v>113</v>
      </c>
      <c r="AE24" s="674"/>
      <c r="AF24" s="674"/>
      <c r="AG24" s="674"/>
      <c r="AH24" s="674"/>
      <c r="AI24" s="674"/>
      <c r="AJ24" s="674"/>
      <c r="AK24" s="674"/>
      <c r="AL24" s="643" t="s">
        <v>113</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9063113</v>
      </c>
      <c r="CS24" s="671"/>
      <c r="CT24" s="671"/>
      <c r="CU24" s="671"/>
      <c r="CV24" s="671"/>
      <c r="CW24" s="671"/>
      <c r="CX24" s="671"/>
      <c r="CY24" s="718"/>
      <c r="CZ24" s="722">
        <v>45.7</v>
      </c>
      <c r="DA24" s="723"/>
      <c r="DB24" s="723"/>
      <c r="DC24" s="724"/>
      <c r="DD24" s="717">
        <v>7223391</v>
      </c>
      <c r="DE24" s="671"/>
      <c r="DF24" s="671"/>
      <c r="DG24" s="671"/>
      <c r="DH24" s="671"/>
      <c r="DI24" s="671"/>
      <c r="DJ24" s="671"/>
      <c r="DK24" s="718"/>
      <c r="DL24" s="717">
        <v>7025379</v>
      </c>
      <c r="DM24" s="671"/>
      <c r="DN24" s="671"/>
      <c r="DO24" s="671"/>
      <c r="DP24" s="671"/>
      <c r="DQ24" s="671"/>
      <c r="DR24" s="671"/>
      <c r="DS24" s="671"/>
      <c r="DT24" s="671"/>
      <c r="DU24" s="671"/>
      <c r="DV24" s="718"/>
      <c r="DW24" s="719">
        <v>49.2</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1527638</v>
      </c>
      <c r="S25" s="621"/>
      <c r="T25" s="621"/>
      <c r="U25" s="621"/>
      <c r="V25" s="621"/>
      <c r="W25" s="621"/>
      <c r="X25" s="621"/>
      <c r="Y25" s="622"/>
      <c r="Z25" s="673">
        <v>7.3</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3525225</v>
      </c>
      <c r="CS25" s="639"/>
      <c r="CT25" s="639"/>
      <c r="CU25" s="639"/>
      <c r="CV25" s="639"/>
      <c r="CW25" s="639"/>
      <c r="CX25" s="639"/>
      <c r="CY25" s="640"/>
      <c r="CZ25" s="623">
        <v>17.8</v>
      </c>
      <c r="DA25" s="641"/>
      <c r="DB25" s="641"/>
      <c r="DC25" s="642"/>
      <c r="DD25" s="626">
        <v>3365094</v>
      </c>
      <c r="DE25" s="639"/>
      <c r="DF25" s="639"/>
      <c r="DG25" s="639"/>
      <c r="DH25" s="639"/>
      <c r="DI25" s="639"/>
      <c r="DJ25" s="639"/>
      <c r="DK25" s="640"/>
      <c r="DL25" s="626">
        <v>3285427</v>
      </c>
      <c r="DM25" s="639"/>
      <c r="DN25" s="639"/>
      <c r="DO25" s="639"/>
      <c r="DP25" s="639"/>
      <c r="DQ25" s="639"/>
      <c r="DR25" s="639"/>
      <c r="DS25" s="639"/>
      <c r="DT25" s="639"/>
      <c r="DU25" s="639"/>
      <c r="DV25" s="640"/>
      <c r="DW25" s="643">
        <v>23</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2414078</v>
      </c>
      <c r="CS26" s="621"/>
      <c r="CT26" s="621"/>
      <c r="CU26" s="621"/>
      <c r="CV26" s="621"/>
      <c r="CW26" s="621"/>
      <c r="CX26" s="621"/>
      <c r="CY26" s="622"/>
      <c r="CZ26" s="623">
        <v>12.2</v>
      </c>
      <c r="DA26" s="641"/>
      <c r="DB26" s="641"/>
      <c r="DC26" s="642"/>
      <c r="DD26" s="626">
        <v>2333718</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1080556</v>
      </c>
      <c r="S27" s="621"/>
      <c r="T27" s="621"/>
      <c r="U27" s="621"/>
      <c r="V27" s="621"/>
      <c r="W27" s="621"/>
      <c r="X27" s="621"/>
      <c r="Y27" s="622"/>
      <c r="Z27" s="673">
        <v>5.2</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3019464</v>
      </c>
      <c r="BH27" s="621"/>
      <c r="BI27" s="621"/>
      <c r="BJ27" s="621"/>
      <c r="BK27" s="621"/>
      <c r="BL27" s="621"/>
      <c r="BM27" s="621"/>
      <c r="BN27" s="622"/>
      <c r="BO27" s="673">
        <v>100</v>
      </c>
      <c r="BP27" s="673"/>
      <c r="BQ27" s="673"/>
      <c r="BR27" s="673"/>
      <c r="BS27" s="626">
        <v>32228</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2291972</v>
      </c>
      <c r="CS27" s="639"/>
      <c r="CT27" s="639"/>
      <c r="CU27" s="639"/>
      <c r="CV27" s="639"/>
      <c r="CW27" s="639"/>
      <c r="CX27" s="639"/>
      <c r="CY27" s="640"/>
      <c r="CZ27" s="623">
        <v>11.5</v>
      </c>
      <c r="DA27" s="641"/>
      <c r="DB27" s="641"/>
      <c r="DC27" s="642"/>
      <c r="DD27" s="626">
        <v>682689</v>
      </c>
      <c r="DE27" s="639"/>
      <c r="DF27" s="639"/>
      <c r="DG27" s="639"/>
      <c r="DH27" s="639"/>
      <c r="DI27" s="639"/>
      <c r="DJ27" s="639"/>
      <c r="DK27" s="640"/>
      <c r="DL27" s="626">
        <v>675006</v>
      </c>
      <c r="DM27" s="639"/>
      <c r="DN27" s="639"/>
      <c r="DO27" s="639"/>
      <c r="DP27" s="639"/>
      <c r="DQ27" s="639"/>
      <c r="DR27" s="639"/>
      <c r="DS27" s="639"/>
      <c r="DT27" s="639"/>
      <c r="DU27" s="639"/>
      <c r="DV27" s="640"/>
      <c r="DW27" s="643">
        <v>4.7</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115418</v>
      </c>
      <c r="S28" s="621"/>
      <c r="T28" s="621"/>
      <c r="U28" s="621"/>
      <c r="V28" s="621"/>
      <c r="W28" s="621"/>
      <c r="X28" s="621"/>
      <c r="Y28" s="622"/>
      <c r="Z28" s="673">
        <v>0.6</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3245916</v>
      </c>
      <c r="CS28" s="621"/>
      <c r="CT28" s="621"/>
      <c r="CU28" s="621"/>
      <c r="CV28" s="621"/>
      <c r="CW28" s="621"/>
      <c r="CX28" s="621"/>
      <c r="CY28" s="622"/>
      <c r="CZ28" s="623">
        <v>16.399999999999999</v>
      </c>
      <c r="DA28" s="641"/>
      <c r="DB28" s="641"/>
      <c r="DC28" s="642"/>
      <c r="DD28" s="626">
        <v>3175608</v>
      </c>
      <c r="DE28" s="621"/>
      <c r="DF28" s="621"/>
      <c r="DG28" s="621"/>
      <c r="DH28" s="621"/>
      <c r="DI28" s="621"/>
      <c r="DJ28" s="621"/>
      <c r="DK28" s="622"/>
      <c r="DL28" s="626">
        <v>3064946</v>
      </c>
      <c r="DM28" s="621"/>
      <c r="DN28" s="621"/>
      <c r="DO28" s="621"/>
      <c r="DP28" s="621"/>
      <c r="DQ28" s="621"/>
      <c r="DR28" s="621"/>
      <c r="DS28" s="621"/>
      <c r="DT28" s="621"/>
      <c r="DU28" s="621"/>
      <c r="DV28" s="622"/>
      <c r="DW28" s="643">
        <v>21.5</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25341</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3245466</v>
      </c>
      <c r="CS29" s="639"/>
      <c r="CT29" s="639"/>
      <c r="CU29" s="639"/>
      <c r="CV29" s="639"/>
      <c r="CW29" s="639"/>
      <c r="CX29" s="639"/>
      <c r="CY29" s="640"/>
      <c r="CZ29" s="623">
        <v>16.3</v>
      </c>
      <c r="DA29" s="641"/>
      <c r="DB29" s="641"/>
      <c r="DC29" s="642"/>
      <c r="DD29" s="626">
        <v>3175158</v>
      </c>
      <c r="DE29" s="639"/>
      <c r="DF29" s="639"/>
      <c r="DG29" s="639"/>
      <c r="DH29" s="639"/>
      <c r="DI29" s="639"/>
      <c r="DJ29" s="639"/>
      <c r="DK29" s="640"/>
      <c r="DL29" s="626">
        <v>3064496</v>
      </c>
      <c r="DM29" s="639"/>
      <c r="DN29" s="639"/>
      <c r="DO29" s="639"/>
      <c r="DP29" s="639"/>
      <c r="DQ29" s="639"/>
      <c r="DR29" s="639"/>
      <c r="DS29" s="639"/>
      <c r="DT29" s="639"/>
      <c r="DU29" s="639"/>
      <c r="DV29" s="640"/>
      <c r="DW29" s="643">
        <v>21.5</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34829</v>
      </c>
      <c r="S30" s="621"/>
      <c r="T30" s="621"/>
      <c r="U30" s="621"/>
      <c r="V30" s="621"/>
      <c r="W30" s="621"/>
      <c r="X30" s="621"/>
      <c r="Y30" s="622"/>
      <c r="Z30" s="673">
        <v>0.2</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98.1</v>
      </c>
      <c r="BH30" s="687"/>
      <c r="BI30" s="687"/>
      <c r="BJ30" s="687"/>
      <c r="BK30" s="687"/>
      <c r="BL30" s="687"/>
      <c r="BM30" s="688">
        <v>91</v>
      </c>
      <c r="BN30" s="687"/>
      <c r="BO30" s="687"/>
      <c r="BP30" s="687"/>
      <c r="BQ30" s="689"/>
      <c r="BR30" s="686">
        <v>97.3</v>
      </c>
      <c r="BS30" s="687"/>
      <c r="BT30" s="687"/>
      <c r="BU30" s="687"/>
      <c r="BV30" s="687"/>
      <c r="BW30" s="687"/>
      <c r="BX30" s="688">
        <v>90.5</v>
      </c>
      <c r="BY30" s="687"/>
      <c r="BZ30" s="687"/>
      <c r="CA30" s="687"/>
      <c r="CB30" s="689"/>
      <c r="CD30" s="692"/>
      <c r="CE30" s="693"/>
      <c r="CF30" s="657" t="s">
        <v>292</v>
      </c>
      <c r="CG30" s="654"/>
      <c r="CH30" s="654"/>
      <c r="CI30" s="654"/>
      <c r="CJ30" s="654"/>
      <c r="CK30" s="654"/>
      <c r="CL30" s="654"/>
      <c r="CM30" s="654"/>
      <c r="CN30" s="654"/>
      <c r="CO30" s="654"/>
      <c r="CP30" s="654"/>
      <c r="CQ30" s="655"/>
      <c r="CR30" s="620">
        <v>3061926</v>
      </c>
      <c r="CS30" s="621"/>
      <c r="CT30" s="621"/>
      <c r="CU30" s="621"/>
      <c r="CV30" s="621"/>
      <c r="CW30" s="621"/>
      <c r="CX30" s="621"/>
      <c r="CY30" s="622"/>
      <c r="CZ30" s="623">
        <v>15.4</v>
      </c>
      <c r="DA30" s="641"/>
      <c r="DB30" s="641"/>
      <c r="DC30" s="642"/>
      <c r="DD30" s="626">
        <v>2995718</v>
      </c>
      <c r="DE30" s="621"/>
      <c r="DF30" s="621"/>
      <c r="DG30" s="621"/>
      <c r="DH30" s="621"/>
      <c r="DI30" s="621"/>
      <c r="DJ30" s="621"/>
      <c r="DK30" s="622"/>
      <c r="DL30" s="626">
        <v>2885056</v>
      </c>
      <c r="DM30" s="621"/>
      <c r="DN30" s="621"/>
      <c r="DO30" s="621"/>
      <c r="DP30" s="621"/>
      <c r="DQ30" s="621"/>
      <c r="DR30" s="621"/>
      <c r="DS30" s="621"/>
      <c r="DT30" s="621"/>
      <c r="DU30" s="621"/>
      <c r="DV30" s="622"/>
      <c r="DW30" s="643">
        <v>20.2</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568610</v>
      </c>
      <c r="S31" s="621"/>
      <c r="T31" s="621"/>
      <c r="U31" s="621"/>
      <c r="V31" s="621"/>
      <c r="W31" s="621"/>
      <c r="X31" s="621"/>
      <c r="Y31" s="622"/>
      <c r="Z31" s="673">
        <v>2.7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v>
      </c>
      <c r="BH31" s="639"/>
      <c r="BI31" s="639"/>
      <c r="BJ31" s="639"/>
      <c r="BK31" s="639"/>
      <c r="BL31" s="639"/>
      <c r="BM31" s="675">
        <v>95.3</v>
      </c>
      <c r="BN31" s="685"/>
      <c r="BO31" s="685"/>
      <c r="BP31" s="685"/>
      <c r="BQ31" s="649"/>
      <c r="BR31" s="684">
        <v>98.5</v>
      </c>
      <c r="BS31" s="639"/>
      <c r="BT31" s="639"/>
      <c r="BU31" s="639"/>
      <c r="BV31" s="639"/>
      <c r="BW31" s="639"/>
      <c r="BX31" s="675">
        <v>94.9</v>
      </c>
      <c r="BY31" s="685"/>
      <c r="BZ31" s="685"/>
      <c r="CA31" s="685"/>
      <c r="CB31" s="649"/>
      <c r="CD31" s="692"/>
      <c r="CE31" s="693"/>
      <c r="CF31" s="657" t="s">
        <v>296</v>
      </c>
      <c r="CG31" s="654"/>
      <c r="CH31" s="654"/>
      <c r="CI31" s="654"/>
      <c r="CJ31" s="654"/>
      <c r="CK31" s="654"/>
      <c r="CL31" s="654"/>
      <c r="CM31" s="654"/>
      <c r="CN31" s="654"/>
      <c r="CO31" s="654"/>
      <c r="CP31" s="654"/>
      <c r="CQ31" s="655"/>
      <c r="CR31" s="620">
        <v>183540</v>
      </c>
      <c r="CS31" s="639"/>
      <c r="CT31" s="639"/>
      <c r="CU31" s="639"/>
      <c r="CV31" s="639"/>
      <c r="CW31" s="639"/>
      <c r="CX31" s="639"/>
      <c r="CY31" s="640"/>
      <c r="CZ31" s="623">
        <v>0.9</v>
      </c>
      <c r="DA31" s="641"/>
      <c r="DB31" s="641"/>
      <c r="DC31" s="642"/>
      <c r="DD31" s="626">
        <v>179440</v>
      </c>
      <c r="DE31" s="639"/>
      <c r="DF31" s="639"/>
      <c r="DG31" s="639"/>
      <c r="DH31" s="639"/>
      <c r="DI31" s="639"/>
      <c r="DJ31" s="639"/>
      <c r="DK31" s="640"/>
      <c r="DL31" s="626">
        <v>179440</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295250</v>
      </c>
      <c r="S32" s="621"/>
      <c r="T32" s="621"/>
      <c r="U32" s="621"/>
      <c r="V32" s="621"/>
      <c r="W32" s="621"/>
      <c r="X32" s="621"/>
      <c r="Y32" s="622"/>
      <c r="Z32" s="673">
        <v>1.4</v>
      </c>
      <c r="AA32" s="673"/>
      <c r="AB32" s="673"/>
      <c r="AC32" s="673"/>
      <c r="AD32" s="674">
        <v>686</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97.4</v>
      </c>
      <c r="BH32" s="605"/>
      <c r="BI32" s="605"/>
      <c r="BJ32" s="605"/>
      <c r="BK32" s="605"/>
      <c r="BL32" s="605"/>
      <c r="BM32" s="668">
        <v>87.3</v>
      </c>
      <c r="BN32" s="605"/>
      <c r="BO32" s="605"/>
      <c r="BP32" s="605"/>
      <c r="BQ32" s="662"/>
      <c r="BR32" s="683">
        <v>96.1</v>
      </c>
      <c r="BS32" s="605"/>
      <c r="BT32" s="605"/>
      <c r="BU32" s="605"/>
      <c r="BV32" s="605"/>
      <c r="BW32" s="605"/>
      <c r="BX32" s="668">
        <v>86.6</v>
      </c>
      <c r="BY32" s="605"/>
      <c r="BZ32" s="605"/>
      <c r="CA32" s="605"/>
      <c r="CB32" s="662"/>
      <c r="CD32" s="694"/>
      <c r="CE32" s="695"/>
      <c r="CF32" s="657" t="s">
        <v>299</v>
      </c>
      <c r="CG32" s="654"/>
      <c r="CH32" s="654"/>
      <c r="CI32" s="654"/>
      <c r="CJ32" s="654"/>
      <c r="CK32" s="654"/>
      <c r="CL32" s="654"/>
      <c r="CM32" s="654"/>
      <c r="CN32" s="654"/>
      <c r="CO32" s="654"/>
      <c r="CP32" s="654"/>
      <c r="CQ32" s="655"/>
      <c r="CR32" s="620">
        <v>450</v>
      </c>
      <c r="CS32" s="621"/>
      <c r="CT32" s="621"/>
      <c r="CU32" s="621"/>
      <c r="CV32" s="621"/>
      <c r="CW32" s="621"/>
      <c r="CX32" s="621"/>
      <c r="CY32" s="622"/>
      <c r="CZ32" s="623">
        <v>0</v>
      </c>
      <c r="DA32" s="641"/>
      <c r="DB32" s="641"/>
      <c r="DC32" s="642"/>
      <c r="DD32" s="626">
        <v>450</v>
      </c>
      <c r="DE32" s="621"/>
      <c r="DF32" s="621"/>
      <c r="DG32" s="621"/>
      <c r="DH32" s="621"/>
      <c r="DI32" s="621"/>
      <c r="DJ32" s="621"/>
      <c r="DK32" s="622"/>
      <c r="DL32" s="626">
        <v>450</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1888001</v>
      </c>
      <c r="S33" s="621"/>
      <c r="T33" s="621"/>
      <c r="U33" s="621"/>
      <c r="V33" s="621"/>
      <c r="W33" s="621"/>
      <c r="X33" s="621"/>
      <c r="Y33" s="622"/>
      <c r="Z33" s="673">
        <v>9</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9119068</v>
      </c>
      <c r="CS33" s="639"/>
      <c r="CT33" s="639"/>
      <c r="CU33" s="639"/>
      <c r="CV33" s="639"/>
      <c r="CW33" s="639"/>
      <c r="CX33" s="639"/>
      <c r="CY33" s="640"/>
      <c r="CZ33" s="623">
        <v>45.9</v>
      </c>
      <c r="DA33" s="641"/>
      <c r="DB33" s="641"/>
      <c r="DC33" s="642"/>
      <c r="DD33" s="626">
        <v>7181389</v>
      </c>
      <c r="DE33" s="639"/>
      <c r="DF33" s="639"/>
      <c r="DG33" s="639"/>
      <c r="DH33" s="639"/>
      <c r="DI33" s="639"/>
      <c r="DJ33" s="639"/>
      <c r="DK33" s="640"/>
      <c r="DL33" s="626">
        <v>5734082</v>
      </c>
      <c r="DM33" s="639"/>
      <c r="DN33" s="639"/>
      <c r="DO33" s="639"/>
      <c r="DP33" s="639"/>
      <c r="DQ33" s="639"/>
      <c r="DR33" s="639"/>
      <c r="DS33" s="639"/>
      <c r="DT33" s="639"/>
      <c r="DU33" s="639"/>
      <c r="DV33" s="640"/>
      <c r="DW33" s="643">
        <v>40.200000000000003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2752762</v>
      </c>
      <c r="CS34" s="621"/>
      <c r="CT34" s="621"/>
      <c r="CU34" s="621"/>
      <c r="CV34" s="621"/>
      <c r="CW34" s="621"/>
      <c r="CX34" s="621"/>
      <c r="CY34" s="622"/>
      <c r="CZ34" s="623">
        <v>13.9</v>
      </c>
      <c r="DA34" s="641"/>
      <c r="DB34" s="641"/>
      <c r="DC34" s="642"/>
      <c r="DD34" s="626">
        <v>1757030</v>
      </c>
      <c r="DE34" s="621"/>
      <c r="DF34" s="621"/>
      <c r="DG34" s="621"/>
      <c r="DH34" s="621"/>
      <c r="DI34" s="621"/>
      <c r="DJ34" s="621"/>
      <c r="DK34" s="622"/>
      <c r="DL34" s="626">
        <v>1512176</v>
      </c>
      <c r="DM34" s="621"/>
      <c r="DN34" s="621"/>
      <c r="DO34" s="621"/>
      <c r="DP34" s="621"/>
      <c r="DQ34" s="621"/>
      <c r="DR34" s="621"/>
      <c r="DS34" s="621"/>
      <c r="DT34" s="621"/>
      <c r="DU34" s="621"/>
      <c r="DV34" s="622"/>
      <c r="DW34" s="643">
        <v>10.6</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569401</v>
      </c>
      <c r="S35" s="621"/>
      <c r="T35" s="621"/>
      <c r="U35" s="621"/>
      <c r="V35" s="621"/>
      <c r="W35" s="621"/>
      <c r="X35" s="621"/>
      <c r="Y35" s="622"/>
      <c r="Z35" s="673">
        <v>2.7</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4424822</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32829</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225037</v>
      </c>
      <c r="CS35" s="639"/>
      <c r="CT35" s="639"/>
      <c r="CU35" s="639"/>
      <c r="CV35" s="639"/>
      <c r="CW35" s="639"/>
      <c r="CX35" s="639"/>
      <c r="CY35" s="640"/>
      <c r="CZ35" s="623">
        <v>1.1000000000000001</v>
      </c>
      <c r="DA35" s="641"/>
      <c r="DB35" s="641"/>
      <c r="DC35" s="642"/>
      <c r="DD35" s="626">
        <v>175965</v>
      </c>
      <c r="DE35" s="639"/>
      <c r="DF35" s="639"/>
      <c r="DG35" s="639"/>
      <c r="DH35" s="639"/>
      <c r="DI35" s="639"/>
      <c r="DJ35" s="639"/>
      <c r="DK35" s="640"/>
      <c r="DL35" s="626">
        <v>175965</v>
      </c>
      <c r="DM35" s="639"/>
      <c r="DN35" s="639"/>
      <c r="DO35" s="639"/>
      <c r="DP35" s="639"/>
      <c r="DQ35" s="639"/>
      <c r="DR35" s="639"/>
      <c r="DS35" s="639"/>
      <c r="DT35" s="639"/>
      <c r="DU35" s="639"/>
      <c r="DV35" s="640"/>
      <c r="DW35" s="643">
        <v>1.2</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20926684</v>
      </c>
      <c r="S36" s="661"/>
      <c r="T36" s="661"/>
      <c r="U36" s="661"/>
      <c r="V36" s="661"/>
      <c r="W36" s="661"/>
      <c r="X36" s="661"/>
      <c r="Y36" s="664"/>
      <c r="Z36" s="665">
        <v>100</v>
      </c>
      <c r="AA36" s="665"/>
      <c r="AB36" s="665"/>
      <c r="AC36" s="665"/>
      <c r="AD36" s="666">
        <v>13712166</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2347300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-44209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3222078</v>
      </c>
      <c r="CS36" s="621"/>
      <c r="CT36" s="621"/>
      <c r="CU36" s="621"/>
      <c r="CV36" s="621"/>
      <c r="CW36" s="621"/>
      <c r="CX36" s="621"/>
      <c r="CY36" s="622"/>
      <c r="CZ36" s="623">
        <v>16.2</v>
      </c>
      <c r="DA36" s="641"/>
      <c r="DB36" s="641"/>
      <c r="DC36" s="642"/>
      <c r="DD36" s="626">
        <v>2653230</v>
      </c>
      <c r="DE36" s="621"/>
      <c r="DF36" s="621"/>
      <c r="DG36" s="621"/>
      <c r="DH36" s="621"/>
      <c r="DI36" s="621"/>
      <c r="DJ36" s="621"/>
      <c r="DK36" s="622"/>
      <c r="DL36" s="626">
        <v>2250204</v>
      </c>
      <c r="DM36" s="621"/>
      <c r="DN36" s="621"/>
      <c r="DO36" s="621"/>
      <c r="DP36" s="621"/>
      <c r="DQ36" s="621"/>
      <c r="DR36" s="621"/>
      <c r="DS36" s="621"/>
      <c r="DT36" s="621"/>
      <c r="DU36" s="621"/>
      <c r="DV36" s="622"/>
      <c r="DW36" s="643">
        <v>15.8</v>
      </c>
      <c r="DX36" s="644"/>
      <c r="DY36" s="644"/>
      <c r="DZ36" s="644"/>
      <c r="EA36" s="644"/>
      <c r="EB36" s="644"/>
      <c r="EC36" s="645"/>
    </row>
    <row r="37" spans="2:133" ht="11.25" customHeight="1">
      <c r="AQ37" s="646" t="s">
        <v>314</v>
      </c>
      <c r="AR37" s="647"/>
      <c r="AS37" s="647"/>
      <c r="AT37" s="647"/>
      <c r="AU37" s="647"/>
      <c r="AV37" s="647"/>
      <c r="AW37" s="647"/>
      <c r="AX37" s="647"/>
      <c r="AY37" s="648"/>
      <c r="AZ37" s="620">
        <v>253187</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4355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156399</v>
      </c>
      <c r="CS37" s="639"/>
      <c r="CT37" s="639"/>
      <c r="CU37" s="639"/>
      <c r="CV37" s="639"/>
      <c r="CW37" s="639"/>
      <c r="CX37" s="639"/>
      <c r="CY37" s="640"/>
      <c r="CZ37" s="623">
        <v>0.8</v>
      </c>
      <c r="DA37" s="641"/>
      <c r="DB37" s="641"/>
      <c r="DC37" s="642"/>
      <c r="DD37" s="626">
        <v>156399</v>
      </c>
      <c r="DE37" s="639"/>
      <c r="DF37" s="639"/>
      <c r="DG37" s="639"/>
      <c r="DH37" s="639"/>
      <c r="DI37" s="639"/>
      <c r="DJ37" s="639"/>
      <c r="DK37" s="640"/>
      <c r="DL37" s="626">
        <v>156399</v>
      </c>
      <c r="DM37" s="639"/>
      <c r="DN37" s="639"/>
      <c r="DO37" s="639"/>
      <c r="DP37" s="639"/>
      <c r="DQ37" s="639"/>
      <c r="DR37" s="639"/>
      <c r="DS37" s="639"/>
      <c r="DT37" s="639"/>
      <c r="DU37" s="639"/>
      <c r="DV37" s="640"/>
      <c r="DW37" s="643">
        <v>1.1000000000000001</v>
      </c>
      <c r="DX37" s="644"/>
      <c r="DY37" s="644"/>
      <c r="DZ37" s="644"/>
      <c r="EA37" s="644"/>
      <c r="EB37" s="644"/>
      <c r="EC37" s="645"/>
    </row>
    <row r="38" spans="2:133" ht="11.25" customHeight="1">
      <c r="AQ38" s="646" t="s">
        <v>317</v>
      </c>
      <c r="AR38" s="647"/>
      <c r="AS38" s="647"/>
      <c r="AT38" s="647"/>
      <c r="AU38" s="647"/>
      <c r="AV38" s="647"/>
      <c r="AW38" s="647"/>
      <c r="AX38" s="647"/>
      <c r="AY38" s="648"/>
      <c r="AZ38" s="620">
        <v>209000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6816</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1772930</v>
      </c>
      <c r="CS38" s="621"/>
      <c r="CT38" s="621"/>
      <c r="CU38" s="621"/>
      <c r="CV38" s="621"/>
      <c r="CW38" s="621"/>
      <c r="CX38" s="621"/>
      <c r="CY38" s="622"/>
      <c r="CZ38" s="623">
        <v>8.9</v>
      </c>
      <c r="DA38" s="641"/>
      <c r="DB38" s="641"/>
      <c r="DC38" s="642"/>
      <c r="DD38" s="626">
        <v>1514741</v>
      </c>
      <c r="DE38" s="621"/>
      <c r="DF38" s="621"/>
      <c r="DG38" s="621"/>
      <c r="DH38" s="621"/>
      <c r="DI38" s="621"/>
      <c r="DJ38" s="621"/>
      <c r="DK38" s="622"/>
      <c r="DL38" s="626">
        <v>1367323</v>
      </c>
      <c r="DM38" s="621"/>
      <c r="DN38" s="621"/>
      <c r="DO38" s="621"/>
      <c r="DP38" s="621"/>
      <c r="DQ38" s="621"/>
      <c r="DR38" s="621"/>
      <c r="DS38" s="621"/>
      <c r="DT38" s="621"/>
      <c r="DU38" s="621"/>
      <c r="DV38" s="622"/>
      <c r="DW38" s="643">
        <v>9.6</v>
      </c>
      <c r="DX38" s="644"/>
      <c r="DY38" s="644"/>
      <c r="DZ38" s="644"/>
      <c r="EA38" s="644"/>
      <c r="EB38" s="644"/>
      <c r="EC38" s="645"/>
    </row>
    <row r="39" spans="2:133" ht="11.25" customHeight="1">
      <c r="AQ39" s="646" t="s">
        <v>320</v>
      </c>
      <c r="AR39" s="647"/>
      <c r="AS39" s="647"/>
      <c r="AT39" s="647"/>
      <c r="AU39" s="647"/>
      <c r="AV39" s="647"/>
      <c r="AW39" s="647"/>
      <c r="AX39" s="647"/>
      <c r="AY39" s="648"/>
      <c r="AZ39" s="620">
        <v>4525</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84</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341512</v>
      </c>
      <c r="CS39" s="639"/>
      <c r="CT39" s="639"/>
      <c r="CU39" s="639"/>
      <c r="CV39" s="639"/>
      <c r="CW39" s="639"/>
      <c r="CX39" s="639"/>
      <c r="CY39" s="640"/>
      <c r="CZ39" s="623">
        <v>1.7</v>
      </c>
      <c r="DA39" s="641"/>
      <c r="DB39" s="641"/>
      <c r="DC39" s="642"/>
      <c r="DD39" s="626">
        <v>286914</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321335</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804749</v>
      </c>
      <c r="CS40" s="621"/>
      <c r="CT40" s="621"/>
      <c r="CU40" s="621"/>
      <c r="CV40" s="621"/>
      <c r="CW40" s="621"/>
      <c r="CX40" s="621"/>
      <c r="CY40" s="622"/>
      <c r="CZ40" s="623">
        <v>4.0999999999999996</v>
      </c>
      <c r="DA40" s="641"/>
      <c r="DB40" s="641"/>
      <c r="DC40" s="642"/>
      <c r="DD40" s="626">
        <v>793509</v>
      </c>
      <c r="DE40" s="621"/>
      <c r="DF40" s="621"/>
      <c r="DG40" s="621"/>
      <c r="DH40" s="621"/>
      <c r="DI40" s="621"/>
      <c r="DJ40" s="621"/>
      <c r="DK40" s="622"/>
      <c r="DL40" s="626">
        <v>428414</v>
      </c>
      <c r="DM40" s="621"/>
      <c r="DN40" s="621"/>
      <c r="DO40" s="621"/>
      <c r="DP40" s="621"/>
      <c r="DQ40" s="621"/>
      <c r="DR40" s="621"/>
      <c r="DS40" s="621"/>
      <c r="DT40" s="621"/>
      <c r="DU40" s="621"/>
      <c r="DV40" s="622"/>
      <c r="DW40" s="643">
        <v>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1289475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384</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1668887</v>
      </c>
      <c r="CS42" s="621"/>
      <c r="CT42" s="621"/>
      <c r="CU42" s="621"/>
      <c r="CV42" s="621"/>
      <c r="CW42" s="621"/>
      <c r="CX42" s="621"/>
      <c r="CY42" s="622"/>
      <c r="CZ42" s="623">
        <v>8.4</v>
      </c>
      <c r="DA42" s="624"/>
      <c r="DB42" s="624"/>
      <c r="DC42" s="625"/>
      <c r="DD42" s="626">
        <v>419563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12300</v>
      </c>
      <c r="CS43" s="639"/>
      <c r="CT43" s="639"/>
      <c r="CU43" s="639"/>
      <c r="CV43" s="639"/>
      <c r="CW43" s="639"/>
      <c r="CX43" s="639"/>
      <c r="CY43" s="640"/>
      <c r="CZ43" s="623">
        <v>0.1</v>
      </c>
      <c r="DA43" s="641"/>
      <c r="DB43" s="641"/>
      <c r="DC43" s="642"/>
      <c r="DD43" s="626">
        <v>12300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1634601</v>
      </c>
      <c r="CS44" s="621"/>
      <c r="CT44" s="621"/>
      <c r="CU44" s="621"/>
      <c r="CV44" s="621"/>
      <c r="CW44" s="621"/>
      <c r="CX44" s="621"/>
      <c r="CY44" s="622"/>
      <c r="CZ44" s="623">
        <v>8.1999999999999993</v>
      </c>
      <c r="DA44" s="624"/>
      <c r="DB44" s="624"/>
      <c r="DC44" s="625"/>
      <c r="DD44" s="626">
        <v>416042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356863</v>
      </c>
      <c r="CS45" s="639"/>
      <c r="CT45" s="639"/>
      <c r="CU45" s="639"/>
      <c r="CV45" s="639"/>
      <c r="CW45" s="639"/>
      <c r="CX45" s="639"/>
      <c r="CY45" s="640"/>
      <c r="CZ45" s="623">
        <v>1.8</v>
      </c>
      <c r="DA45" s="641"/>
      <c r="DB45" s="641"/>
      <c r="DC45" s="642"/>
      <c r="DD45" s="626">
        <v>41284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1176919</v>
      </c>
      <c r="CS46" s="621"/>
      <c r="CT46" s="621"/>
      <c r="CU46" s="621"/>
      <c r="CV46" s="621"/>
      <c r="CW46" s="621"/>
      <c r="CX46" s="621"/>
      <c r="CY46" s="622"/>
      <c r="CZ46" s="623">
        <v>5.9</v>
      </c>
      <c r="DA46" s="624"/>
      <c r="DB46" s="624"/>
      <c r="DC46" s="625"/>
      <c r="DD46" s="626">
        <v>298006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34286</v>
      </c>
      <c r="CS47" s="639"/>
      <c r="CT47" s="639"/>
      <c r="CU47" s="639"/>
      <c r="CV47" s="639"/>
      <c r="CW47" s="639"/>
      <c r="CX47" s="639"/>
      <c r="CY47" s="640"/>
      <c r="CZ47" s="623">
        <v>0.2</v>
      </c>
      <c r="DA47" s="641"/>
      <c r="DB47" s="641"/>
      <c r="DC47" s="642"/>
      <c r="DD47" s="626">
        <v>3521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19851068</v>
      </c>
      <c r="CS49" s="605"/>
      <c r="CT49" s="605"/>
      <c r="CU49" s="605"/>
      <c r="CV49" s="605"/>
      <c r="CW49" s="605"/>
      <c r="CX49" s="605"/>
      <c r="CY49" s="606"/>
      <c r="CZ49" s="607">
        <v>100</v>
      </c>
      <c r="DA49" s="608"/>
      <c r="DB49" s="608"/>
      <c r="DC49" s="609"/>
      <c r="DD49" s="610">
        <v>14824343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13" sqref="B13:P1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20754</v>
      </c>
      <c r="R7" s="1134"/>
      <c r="S7" s="1134"/>
      <c r="T7" s="1134"/>
      <c r="U7" s="1134"/>
      <c r="V7" s="1134">
        <v>19697</v>
      </c>
      <c r="W7" s="1134"/>
      <c r="X7" s="1134"/>
      <c r="Y7" s="1134"/>
      <c r="Z7" s="1134"/>
      <c r="AA7" s="1134">
        <v>1057</v>
      </c>
      <c r="AB7" s="1134"/>
      <c r="AC7" s="1134"/>
      <c r="AD7" s="1134"/>
      <c r="AE7" s="1135"/>
      <c r="AF7" s="1136">
        <v>1016</v>
      </c>
      <c r="AG7" s="1137"/>
      <c r="AH7" s="1137"/>
      <c r="AI7" s="1137"/>
      <c r="AJ7" s="1138"/>
      <c r="AK7" s="1120">
        <v>20</v>
      </c>
      <c r="AL7" s="1121"/>
      <c r="AM7" s="1121"/>
      <c r="AN7" s="1121"/>
      <c r="AO7" s="1121"/>
      <c r="AP7" s="1121">
        <v>26303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557</v>
      </c>
      <c r="BT7" s="1125"/>
      <c r="BU7" s="1125"/>
      <c r="BV7" s="1125"/>
      <c r="BW7" s="1125"/>
      <c r="BX7" s="1125"/>
      <c r="BY7" s="1125"/>
      <c r="BZ7" s="1125"/>
      <c r="CA7" s="1125"/>
      <c r="CB7" s="1125"/>
      <c r="CC7" s="1125"/>
      <c r="CD7" s="1125"/>
      <c r="CE7" s="1125"/>
      <c r="CF7" s="1125"/>
      <c r="CG7" s="1126"/>
      <c r="CH7" s="1117">
        <v>20</v>
      </c>
      <c r="CI7" s="1118"/>
      <c r="CJ7" s="1118"/>
      <c r="CK7" s="1118"/>
      <c r="CL7" s="1119"/>
      <c r="CM7" s="1117">
        <v>215</v>
      </c>
      <c r="CN7" s="1118"/>
      <c r="CO7" s="1118"/>
      <c r="CP7" s="1118"/>
      <c r="CQ7" s="1119"/>
      <c r="CR7" s="1117">
        <v>93</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23</v>
      </c>
      <c r="R8" s="1073"/>
      <c r="S8" s="1073"/>
      <c r="T8" s="1073"/>
      <c r="U8" s="1073"/>
      <c r="V8" s="1073">
        <v>17</v>
      </c>
      <c r="W8" s="1073"/>
      <c r="X8" s="1073"/>
      <c r="Y8" s="1073"/>
      <c r="Z8" s="1073"/>
      <c r="AA8" s="1073">
        <v>6</v>
      </c>
      <c r="AB8" s="1073"/>
      <c r="AC8" s="1073"/>
      <c r="AD8" s="1073"/>
      <c r="AE8" s="1074"/>
      <c r="AF8" s="1048">
        <v>6</v>
      </c>
      <c r="AG8" s="1049"/>
      <c r="AH8" s="1049"/>
      <c r="AI8" s="1049"/>
      <c r="AJ8" s="1050"/>
      <c r="AK8" s="1115">
        <v>0</v>
      </c>
      <c r="AL8" s="1116"/>
      <c r="AM8" s="1116"/>
      <c r="AN8" s="1116"/>
      <c r="AO8" s="1116"/>
      <c r="AP8" s="1116">
        <v>13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558</v>
      </c>
      <c r="BT8" s="1044"/>
      <c r="BU8" s="1044"/>
      <c r="BV8" s="1044"/>
      <c r="BW8" s="1044"/>
      <c r="BX8" s="1044"/>
      <c r="BY8" s="1044"/>
      <c r="BZ8" s="1044"/>
      <c r="CA8" s="1044"/>
      <c r="CB8" s="1044"/>
      <c r="CC8" s="1044"/>
      <c r="CD8" s="1044"/>
      <c r="CE8" s="1044"/>
      <c r="CF8" s="1044"/>
      <c r="CG8" s="1045"/>
      <c r="CH8" s="1018">
        <v>-51</v>
      </c>
      <c r="CI8" s="1019"/>
      <c r="CJ8" s="1019"/>
      <c r="CK8" s="1019"/>
      <c r="CL8" s="1020"/>
      <c r="CM8" s="1018">
        <v>209</v>
      </c>
      <c r="CN8" s="1019"/>
      <c r="CO8" s="1019"/>
      <c r="CP8" s="1019"/>
      <c r="CQ8" s="1020"/>
      <c r="CR8" s="1018">
        <v>810</v>
      </c>
      <c r="CS8" s="1019"/>
      <c r="CT8" s="1019"/>
      <c r="CU8" s="1019"/>
      <c r="CV8" s="1020"/>
      <c r="CW8" s="1018">
        <v>0</v>
      </c>
      <c r="CX8" s="1019"/>
      <c r="CY8" s="1019"/>
      <c r="CZ8" s="1019"/>
      <c r="DA8" s="1020"/>
      <c r="DB8" s="1018">
        <v>503</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c r="A9" s="214">
        <v>3</v>
      </c>
      <c r="B9" s="1066" t="s">
        <v>367</v>
      </c>
      <c r="C9" s="1067"/>
      <c r="D9" s="1067"/>
      <c r="E9" s="1067"/>
      <c r="F9" s="1067"/>
      <c r="G9" s="1067"/>
      <c r="H9" s="1067"/>
      <c r="I9" s="1067"/>
      <c r="J9" s="1067"/>
      <c r="K9" s="1067"/>
      <c r="L9" s="1067"/>
      <c r="M9" s="1067"/>
      <c r="N9" s="1067"/>
      <c r="O9" s="1067"/>
      <c r="P9" s="1068"/>
      <c r="Q9" s="1072">
        <v>2</v>
      </c>
      <c r="R9" s="1073"/>
      <c r="S9" s="1073"/>
      <c r="T9" s="1073"/>
      <c r="U9" s="1073"/>
      <c r="V9" s="1073">
        <v>1</v>
      </c>
      <c r="W9" s="1073"/>
      <c r="X9" s="1073"/>
      <c r="Y9" s="1073"/>
      <c r="Z9" s="1073"/>
      <c r="AA9" s="1073">
        <v>1</v>
      </c>
      <c r="AB9" s="1073"/>
      <c r="AC9" s="1073"/>
      <c r="AD9" s="1073"/>
      <c r="AE9" s="1074"/>
      <c r="AF9" s="1048">
        <v>1</v>
      </c>
      <c r="AG9" s="1049"/>
      <c r="AH9" s="1049"/>
      <c r="AI9" s="1049"/>
      <c r="AJ9" s="1050"/>
      <c r="AK9" s="1115">
        <v>1</v>
      </c>
      <c r="AL9" s="1116"/>
      <c r="AM9" s="1116"/>
      <c r="AN9" s="1116"/>
      <c r="AO9" s="1116"/>
      <c r="AP9" s="1116">
        <v>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559</v>
      </c>
      <c r="BT9" s="1044"/>
      <c r="BU9" s="1044"/>
      <c r="BV9" s="1044"/>
      <c r="BW9" s="1044"/>
      <c r="BX9" s="1044"/>
      <c r="BY9" s="1044"/>
      <c r="BZ9" s="1044"/>
      <c r="CA9" s="1044"/>
      <c r="CB9" s="1044"/>
      <c r="CC9" s="1044"/>
      <c r="CD9" s="1044"/>
      <c r="CE9" s="1044"/>
      <c r="CF9" s="1044"/>
      <c r="CG9" s="1045"/>
      <c r="CH9" s="1018">
        <v>-3</v>
      </c>
      <c r="CI9" s="1019"/>
      <c r="CJ9" s="1019"/>
      <c r="CK9" s="1019"/>
      <c r="CL9" s="1020"/>
      <c r="CM9" s="1018">
        <v>12</v>
      </c>
      <c r="CN9" s="1019"/>
      <c r="CO9" s="1019"/>
      <c r="CP9" s="1019"/>
      <c r="CQ9" s="1020"/>
      <c r="CR9" s="1018">
        <v>27</v>
      </c>
      <c r="CS9" s="1019"/>
      <c r="CT9" s="1019"/>
      <c r="CU9" s="1019"/>
      <c r="CV9" s="1020"/>
      <c r="CW9" s="1018">
        <v>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07"/>
    </row>
    <row r="10" spans="1:131" s="208" customFormat="1" ht="26.25" customHeight="1">
      <c r="A10" s="214">
        <v>4</v>
      </c>
      <c r="B10" s="1066" t="s">
        <v>368</v>
      </c>
      <c r="C10" s="1067"/>
      <c r="D10" s="1067"/>
      <c r="E10" s="1067"/>
      <c r="F10" s="1067"/>
      <c r="G10" s="1067"/>
      <c r="H10" s="1067"/>
      <c r="I10" s="1067"/>
      <c r="J10" s="1067"/>
      <c r="K10" s="1067"/>
      <c r="L10" s="1067"/>
      <c r="M10" s="1067"/>
      <c r="N10" s="1067"/>
      <c r="O10" s="1067"/>
      <c r="P10" s="1068"/>
      <c r="Q10" s="1072">
        <v>19</v>
      </c>
      <c r="R10" s="1073"/>
      <c r="S10" s="1073"/>
      <c r="T10" s="1073"/>
      <c r="U10" s="1073"/>
      <c r="V10" s="1073">
        <v>7</v>
      </c>
      <c r="W10" s="1073"/>
      <c r="X10" s="1073"/>
      <c r="Y10" s="1073"/>
      <c r="Z10" s="1073"/>
      <c r="AA10" s="1073">
        <v>12</v>
      </c>
      <c r="AB10" s="1073"/>
      <c r="AC10" s="1073"/>
      <c r="AD10" s="1073"/>
      <c r="AE10" s="1074"/>
      <c r="AF10" s="1048">
        <v>12</v>
      </c>
      <c r="AG10" s="1049"/>
      <c r="AH10" s="1049"/>
      <c r="AI10" s="1049"/>
      <c r="AJ10" s="1050"/>
      <c r="AK10" s="1115">
        <v>0</v>
      </c>
      <c r="AL10" s="1116"/>
      <c r="AM10" s="1116"/>
      <c r="AN10" s="1116"/>
      <c r="AO10" s="1116"/>
      <c r="AP10" s="1116">
        <v>0</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560</v>
      </c>
      <c r="BT10" s="1044"/>
      <c r="BU10" s="1044"/>
      <c r="BV10" s="1044"/>
      <c r="BW10" s="1044"/>
      <c r="BX10" s="1044"/>
      <c r="BY10" s="1044"/>
      <c r="BZ10" s="1044"/>
      <c r="CA10" s="1044"/>
      <c r="CB10" s="1044"/>
      <c r="CC10" s="1044"/>
      <c r="CD10" s="1044"/>
      <c r="CE10" s="1044"/>
      <c r="CF10" s="1044"/>
      <c r="CG10" s="1045"/>
      <c r="CH10" s="1018">
        <v>2</v>
      </c>
      <c r="CI10" s="1019"/>
      <c r="CJ10" s="1019"/>
      <c r="CK10" s="1019"/>
      <c r="CL10" s="1020"/>
      <c r="CM10" s="1018">
        <v>8</v>
      </c>
      <c r="CN10" s="1019"/>
      <c r="CO10" s="1019"/>
      <c r="CP10" s="1019"/>
      <c r="CQ10" s="1020"/>
      <c r="CR10" s="1018">
        <v>5</v>
      </c>
      <c r="CS10" s="1019"/>
      <c r="CT10" s="1019"/>
      <c r="CU10" s="1019"/>
      <c r="CV10" s="1020"/>
      <c r="CW10" s="1018">
        <v>0</v>
      </c>
      <c r="CX10" s="1019"/>
      <c r="CY10" s="1019"/>
      <c r="CZ10" s="1019"/>
      <c r="DA10" s="1020"/>
      <c r="DB10" s="1018">
        <v>0</v>
      </c>
      <c r="DC10" s="1019"/>
      <c r="DD10" s="1019"/>
      <c r="DE10" s="1019"/>
      <c r="DF10" s="1020"/>
      <c r="DG10" s="1018">
        <v>0</v>
      </c>
      <c r="DH10" s="1019"/>
      <c r="DI10" s="1019"/>
      <c r="DJ10" s="1019"/>
      <c r="DK10" s="1020"/>
      <c r="DL10" s="1018">
        <v>8</v>
      </c>
      <c r="DM10" s="1019"/>
      <c r="DN10" s="1019"/>
      <c r="DO10" s="1019"/>
      <c r="DP10" s="1020"/>
      <c r="DQ10" s="1018">
        <v>1</v>
      </c>
      <c r="DR10" s="1019"/>
      <c r="DS10" s="1019"/>
      <c r="DT10" s="1019"/>
      <c r="DU10" s="1020"/>
      <c r="DV10" s="1021"/>
      <c r="DW10" s="1022"/>
      <c r="DX10" s="1022"/>
      <c r="DY10" s="1022"/>
      <c r="DZ10" s="1023"/>
      <c r="EA10" s="207"/>
    </row>
    <row r="11" spans="1:131" s="208" customFormat="1" ht="26.25" customHeight="1">
      <c r="A11" s="214">
        <v>5</v>
      </c>
      <c r="B11" s="1066" t="s">
        <v>369</v>
      </c>
      <c r="C11" s="1067"/>
      <c r="D11" s="1067"/>
      <c r="E11" s="1067"/>
      <c r="F11" s="1067"/>
      <c r="G11" s="1067"/>
      <c r="H11" s="1067"/>
      <c r="I11" s="1067"/>
      <c r="J11" s="1067"/>
      <c r="K11" s="1067"/>
      <c r="L11" s="1067"/>
      <c r="M11" s="1067"/>
      <c r="N11" s="1067"/>
      <c r="O11" s="1067"/>
      <c r="P11" s="1068"/>
      <c r="Q11" s="1072">
        <v>162</v>
      </c>
      <c r="R11" s="1073"/>
      <c r="S11" s="1073"/>
      <c r="T11" s="1073"/>
      <c r="U11" s="1073"/>
      <c r="V11" s="1073">
        <v>162</v>
      </c>
      <c r="W11" s="1073"/>
      <c r="X11" s="1073"/>
      <c r="Y11" s="1073"/>
      <c r="Z11" s="1073"/>
      <c r="AA11" s="1073">
        <v>0</v>
      </c>
      <c r="AB11" s="1073"/>
      <c r="AC11" s="1073"/>
      <c r="AD11" s="1073"/>
      <c r="AE11" s="1074"/>
      <c r="AF11" s="1048">
        <v>0</v>
      </c>
      <c r="AG11" s="1049"/>
      <c r="AH11" s="1049"/>
      <c r="AI11" s="1049"/>
      <c r="AJ11" s="1050"/>
      <c r="AK11" s="1115">
        <v>65</v>
      </c>
      <c r="AL11" s="1116"/>
      <c r="AM11" s="1116"/>
      <c r="AN11" s="1116"/>
      <c r="AO11" s="1116"/>
      <c r="AP11" s="1116">
        <v>0</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561</v>
      </c>
      <c r="BT11" s="1044"/>
      <c r="BU11" s="1044"/>
      <c r="BV11" s="1044"/>
      <c r="BW11" s="1044"/>
      <c r="BX11" s="1044"/>
      <c r="BY11" s="1044"/>
      <c r="BZ11" s="1044"/>
      <c r="CA11" s="1044"/>
      <c r="CB11" s="1044"/>
      <c r="CC11" s="1044"/>
      <c r="CD11" s="1044"/>
      <c r="CE11" s="1044"/>
      <c r="CF11" s="1044"/>
      <c r="CG11" s="1045"/>
      <c r="CH11" s="1018">
        <v>1</v>
      </c>
      <c r="CI11" s="1019"/>
      <c r="CJ11" s="1019"/>
      <c r="CK11" s="1019"/>
      <c r="CL11" s="1020"/>
      <c r="CM11" s="1018">
        <v>22</v>
      </c>
      <c r="CN11" s="1019"/>
      <c r="CO11" s="1019"/>
      <c r="CP11" s="1019"/>
      <c r="CQ11" s="1020"/>
      <c r="CR11" s="1018">
        <v>8</v>
      </c>
      <c r="CS11" s="1019"/>
      <c r="CT11" s="1019"/>
      <c r="CU11" s="1019"/>
      <c r="CV11" s="1020"/>
      <c r="CW11" s="1018">
        <v>0</v>
      </c>
      <c r="CX11" s="1019"/>
      <c r="CY11" s="1019"/>
      <c r="CZ11" s="1019"/>
      <c r="DA11" s="1020"/>
      <c r="DB11" s="1018">
        <v>0</v>
      </c>
      <c r="DC11" s="1019"/>
      <c r="DD11" s="1019"/>
      <c r="DE11" s="1019"/>
      <c r="DF11" s="1020"/>
      <c r="DG11" s="1018">
        <v>0</v>
      </c>
      <c r="DH11" s="1019"/>
      <c r="DI11" s="1019"/>
      <c r="DJ11" s="1019"/>
      <c r="DK11" s="1020"/>
      <c r="DL11" s="1018">
        <v>0</v>
      </c>
      <c r="DM11" s="1019"/>
      <c r="DN11" s="1019"/>
      <c r="DO11" s="1019"/>
      <c r="DP11" s="1020"/>
      <c r="DQ11" s="1018">
        <v>0</v>
      </c>
      <c r="DR11" s="1019"/>
      <c r="DS11" s="1019"/>
      <c r="DT11" s="1019"/>
      <c r="DU11" s="1020"/>
      <c r="DV11" s="1021"/>
      <c r="DW11" s="1022"/>
      <c r="DX11" s="1022"/>
      <c r="DY11" s="1022"/>
      <c r="DZ11" s="1023"/>
      <c r="EA11" s="207"/>
    </row>
    <row r="12" spans="1:131" s="208" customFormat="1" ht="26.25" customHeight="1">
      <c r="A12" s="214">
        <v>6</v>
      </c>
      <c r="B12" s="1066" t="s">
        <v>370</v>
      </c>
      <c r="C12" s="1067"/>
      <c r="D12" s="1067"/>
      <c r="E12" s="1067"/>
      <c r="F12" s="1067"/>
      <c r="G12" s="1067"/>
      <c r="H12" s="1067"/>
      <c r="I12" s="1067"/>
      <c r="J12" s="1067"/>
      <c r="K12" s="1067"/>
      <c r="L12" s="1067"/>
      <c r="M12" s="1067"/>
      <c r="N12" s="1067"/>
      <c r="O12" s="1067"/>
      <c r="P12" s="1068"/>
      <c r="Q12" s="1072">
        <v>83</v>
      </c>
      <c r="R12" s="1073"/>
      <c r="S12" s="1073"/>
      <c r="T12" s="1073"/>
      <c r="U12" s="1073"/>
      <c r="V12" s="1073">
        <v>83</v>
      </c>
      <c r="W12" s="1073"/>
      <c r="X12" s="1073"/>
      <c r="Y12" s="1073"/>
      <c r="Z12" s="1073"/>
      <c r="AA12" s="1073">
        <v>0</v>
      </c>
      <c r="AB12" s="1073"/>
      <c r="AC12" s="1073"/>
      <c r="AD12" s="1073"/>
      <c r="AE12" s="1074"/>
      <c r="AF12" s="1048">
        <v>0</v>
      </c>
      <c r="AG12" s="1049"/>
      <c r="AH12" s="1049"/>
      <c r="AI12" s="1049"/>
      <c r="AJ12" s="1050"/>
      <c r="AK12" s="1115">
        <v>39</v>
      </c>
      <c r="AL12" s="1116"/>
      <c r="AM12" s="1116"/>
      <c r="AN12" s="1116"/>
      <c r="AO12" s="1116"/>
      <c r="AP12" s="1116">
        <v>0</v>
      </c>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562</v>
      </c>
      <c r="BT12" s="1044"/>
      <c r="BU12" s="1044"/>
      <c r="BV12" s="1044"/>
      <c r="BW12" s="1044"/>
      <c r="BX12" s="1044"/>
      <c r="BY12" s="1044"/>
      <c r="BZ12" s="1044"/>
      <c r="CA12" s="1044"/>
      <c r="CB12" s="1044"/>
      <c r="CC12" s="1044"/>
      <c r="CD12" s="1044"/>
      <c r="CE12" s="1044"/>
      <c r="CF12" s="1044"/>
      <c r="CG12" s="1045"/>
      <c r="CH12" s="1018">
        <v>-5</v>
      </c>
      <c r="CI12" s="1019"/>
      <c r="CJ12" s="1019"/>
      <c r="CK12" s="1019"/>
      <c r="CL12" s="1020"/>
      <c r="CM12" s="1018">
        <v>11</v>
      </c>
      <c r="CN12" s="1019"/>
      <c r="CO12" s="1019"/>
      <c r="CP12" s="1019"/>
      <c r="CQ12" s="1020"/>
      <c r="CR12" s="1018">
        <v>25</v>
      </c>
      <c r="CS12" s="1019"/>
      <c r="CT12" s="1019"/>
      <c r="CU12" s="1019"/>
      <c r="CV12" s="1020"/>
      <c r="CW12" s="1018">
        <v>0</v>
      </c>
      <c r="CX12" s="1019"/>
      <c r="CY12" s="1019"/>
      <c r="CZ12" s="1019"/>
      <c r="DA12" s="1020"/>
      <c r="DB12" s="1018">
        <v>0</v>
      </c>
      <c r="DC12" s="1019"/>
      <c r="DD12" s="1019"/>
      <c r="DE12" s="1019"/>
      <c r="DF12" s="1020"/>
      <c r="DG12" s="1018">
        <v>0</v>
      </c>
      <c r="DH12" s="1019"/>
      <c r="DI12" s="1019"/>
      <c r="DJ12" s="1019"/>
      <c r="DK12" s="1020"/>
      <c r="DL12" s="1018">
        <v>0</v>
      </c>
      <c r="DM12" s="1019"/>
      <c r="DN12" s="1019"/>
      <c r="DO12" s="1019"/>
      <c r="DP12" s="1020"/>
      <c r="DQ12" s="1018">
        <v>0</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563</v>
      </c>
      <c r="BT13" s="1044"/>
      <c r="BU13" s="1044"/>
      <c r="BV13" s="1044"/>
      <c r="BW13" s="1044"/>
      <c r="BX13" s="1044"/>
      <c r="BY13" s="1044"/>
      <c r="BZ13" s="1044"/>
      <c r="CA13" s="1044"/>
      <c r="CB13" s="1044"/>
      <c r="CC13" s="1044"/>
      <c r="CD13" s="1044"/>
      <c r="CE13" s="1044"/>
      <c r="CF13" s="1044"/>
      <c r="CG13" s="1045"/>
      <c r="CH13" s="1018">
        <v>0</v>
      </c>
      <c r="CI13" s="1019"/>
      <c r="CJ13" s="1019"/>
      <c r="CK13" s="1019"/>
      <c r="CL13" s="1020"/>
      <c r="CM13" s="1018">
        <v>0</v>
      </c>
      <c r="CN13" s="1019"/>
      <c r="CO13" s="1019"/>
      <c r="CP13" s="1019"/>
      <c r="CQ13" s="1020"/>
      <c r="CR13" s="1018">
        <v>47</v>
      </c>
      <c r="CS13" s="1019"/>
      <c r="CT13" s="1019"/>
      <c r="CU13" s="1019"/>
      <c r="CV13" s="1020"/>
      <c r="CW13" s="1018">
        <v>0</v>
      </c>
      <c r="CX13" s="1019"/>
      <c r="CY13" s="1019"/>
      <c r="CZ13" s="1019"/>
      <c r="DA13" s="1020"/>
      <c r="DB13" s="1018">
        <v>0</v>
      </c>
      <c r="DC13" s="1019"/>
      <c r="DD13" s="1019"/>
      <c r="DE13" s="1019"/>
      <c r="DF13" s="1020"/>
      <c r="DG13" s="1018">
        <v>0</v>
      </c>
      <c r="DH13" s="1019"/>
      <c r="DI13" s="1019"/>
      <c r="DJ13" s="1019"/>
      <c r="DK13" s="1020"/>
      <c r="DL13" s="1018">
        <v>0</v>
      </c>
      <c r="DM13" s="1019"/>
      <c r="DN13" s="1019"/>
      <c r="DO13" s="1019"/>
      <c r="DP13" s="1020"/>
      <c r="DQ13" s="1018">
        <v>0</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371</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372</v>
      </c>
      <c r="B23" s="973" t="s">
        <v>373</v>
      </c>
      <c r="C23" s="974"/>
      <c r="D23" s="974"/>
      <c r="E23" s="974"/>
      <c r="F23" s="974"/>
      <c r="G23" s="974"/>
      <c r="H23" s="974"/>
      <c r="I23" s="974"/>
      <c r="J23" s="974"/>
      <c r="K23" s="974"/>
      <c r="L23" s="974"/>
      <c r="M23" s="974"/>
      <c r="N23" s="974"/>
      <c r="O23" s="974"/>
      <c r="P23" s="975"/>
      <c r="Q23" s="1097">
        <v>20927</v>
      </c>
      <c r="R23" s="1098"/>
      <c r="S23" s="1098"/>
      <c r="T23" s="1098"/>
      <c r="U23" s="1098"/>
      <c r="V23" s="1098">
        <v>19851</v>
      </c>
      <c r="W23" s="1098"/>
      <c r="X23" s="1098"/>
      <c r="Y23" s="1098"/>
      <c r="Z23" s="1098"/>
      <c r="AA23" s="1098">
        <v>1076</v>
      </c>
      <c r="AB23" s="1098"/>
      <c r="AC23" s="1098"/>
      <c r="AD23" s="1098"/>
      <c r="AE23" s="1099"/>
      <c r="AF23" s="1100">
        <v>1035</v>
      </c>
      <c r="AG23" s="1098"/>
      <c r="AH23" s="1098"/>
      <c r="AI23" s="1098"/>
      <c r="AJ23" s="1101"/>
      <c r="AK23" s="1102"/>
      <c r="AL23" s="1103"/>
      <c r="AM23" s="1103"/>
      <c r="AN23" s="1103"/>
      <c r="AO23" s="1103"/>
      <c r="AP23" s="1098">
        <v>26316</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376</v>
      </c>
      <c r="R26" s="1031"/>
      <c r="S26" s="1031"/>
      <c r="T26" s="1031"/>
      <c r="U26" s="1032"/>
      <c r="V26" s="1030" t="s">
        <v>377</v>
      </c>
      <c r="W26" s="1031"/>
      <c r="X26" s="1031"/>
      <c r="Y26" s="1031"/>
      <c r="Z26" s="1032"/>
      <c r="AA26" s="1030" t="s">
        <v>378</v>
      </c>
      <c r="AB26" s="1031"/>
      <c r="AC26" s="1031"/>
      <c r="AD26" s="1031"/>
      <c r="AE26" s="1031"/>
      <c r="AF26" s="1088" t="s">
        <v>379</v>
      </c>
      <c r="AG26" s="1037"/>
      <c r="AH26" s="1037"/>
      <c r="AI26" s="1037"/>
      <c r="AJ26" s="1089"/>
      <c r="AK26" s="1031" t="s">
        <v>380</v>
      </c>
      <c r="AL26" s="1031"/>
      <c r="AM26" s="1031"/>
      <c r="AN26" s="1031"/>
      <c r="AO26" s="1032"/>
      <c r="AP26" s="1030" t="s">
        <v>381</v>
      </c>
      <c r="AQ26" s="1031"/>
      <c r="AR26" s="1031"/>
      <c r="AS26" s="1031"/>
      <c r="AT26" s="1032"/>
      <c r="AU26" s="1030" t="s">
        <v>382</v>
      </c>
      <c r="AV26" s="1031"/>
      <c r="AW26" s="1031"/>
      <c r="AX26" s="1031"/>
      <c r="AY26" s="1032"/>
      <c r="AZ26" s="1030" t="s">
        <v>383</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384</v>
      </c>
      <c r="C28" s="1080"/>
      <c r="D28" s="1080"/>
      <c r="E28" s="1080"/>
      <c r="F28" s="1080"/>
      <c r="G28" s="1080"/>
      <c r="H28" s="1080"/>
      <c r="I28" s="1080"/>
      <c r="J28" s="1080"/>
      <c r="K28" s="1080"/>
      <c r="L28" s="1080"/>
      <c r="M28" s="1080"/>
      <c r="N28" s="1080"/>
      <c r="O28" s="1080"/>
      <c r="P28" s="1081"/>
      <c r="Q28" s="1082">
        <v>4191</v>
      </c>
      <c r="R28" s="1083"/>
      <c r="S28" s="1083"/>
      <c r="T28" s="1083"/>
      <c r="U28" s="1083"/>
      <c r="V28" s="1083">
        <v>4149</v>
      </c>
      <c r="W28" s="1083"/>
      <c r="X28" s="1083"/>
      <c r="Y28" s="1083"/>
      <c r="Z28" s="1083"/>
      <c r="AA28" s="1083">
        <v>43</v>
      </c>
      <c r="AB28" s="1083"/>
      <c r="AC28" s="1083"/>
      <c r="AD28" s="1083"/>
      <c r="AE28" s="1084"/>
      <c r="AF28" s="1085">
        <v>43</v>
      </c>
      <c r="AG28" s="1083"/>
      <c r="AH28" s="1083"/>
      <c r="AI28" s="1083"/>
      <c r="AJ28" s="1086"/>
      <c r="AK28" s="1087">
        <v>321</v>
      </c>
      <c r="AL28" s="1075"/>
      <c r="AM28" s="1075"/>
      <c r="AN28" s="1075"/>
      <c r="AO28" s="1075"/>
      <c r="AP28" s="1075">
        <v>183</v>
      </c>
      <c r="AQ28" s="1075"/>
      <c r="AR28" s="1075"/>
      <c r="AS28" s="1075"/>
      <c r="AT28" s="1075"/>
      <c r="AU28" s="1075">
        <v>55</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385</v>
      </c>
      <c r="C29" s="1067"/>
      <c r="D29" s="1067"/>
      <c r="E29" s="1067"/>
      <c r="F29" s="1067"/>
      <c r="G29" s="1067"/>
      <c r="H29" s="1067"/>
      <c r="I29" s="1067"/>
      <c r="J29" s="1067"/>
      <c r="K29" s="1067"/>
      <c r="L29" s="1067"/>
      <c r="M29" s="1067"/>
      <c r="N29" s="1067"/>
      <c r="O29" s="1067"/>
      <c r="P29" s="1068"/>
      <c r="Q29" s="1072">
        <v>4308</v>
      </c>
      <c r="R29" s="1073"/>
      <c r="S29" s="1073"/>
      <c r="T29" s="1073"/>
      <c r="U29" s="1073"/>
      <c r="V29" s="1073">
        <v>4252</v>
      </c>
      <c r="W29" s="1073"/>
      <c r="X29" s="1073"/>
      <c r="Y29" s="1073"/>
      <c r="Z29" s="1073"/>
      <c r="AA29" s="1073">
        <v>56</v>
      </c>
      <c r="AB29" s="1073"/>
      <c r="AC29" s="1073"/>
      <c r="AD29" s="1073"/>
      <c r="AE29" s="1074"/>
      <c r="AF29" s="1048">
        <v>56</v>
      </c>
      <c r="AG29" s="1049"/>
      <c r="AH29" s="1049"/>
      <c r="AI29" s="1049"/>
      <c r="AJ29" s="1050"/>
      <c r="AK29" s="1009">
        <v>566</v>
      </c>
      <c r="AL29" s="1000"/>
      <c r="AM29" s="1000"/>
      <c r="AN29" s="1000"/>
      <c r="AO29" s="1000"/>
      <c r="AP29" s="1000">
        <v>0</v>
      </c>
      <c r="AQ29" s="1000"/>
      <c r="AR29" s="1000"/>
      <c r="AS29" s="1000"/>
      <c r="AT29" s="1000"/>
      <c r="AU29" s="1000">
        <v>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386</v>
      </c>
      <c r="C30" s="1067"/>
      <c r="D30" s="1067"/>
      <c r="E30" s="1067"/>
      <c r="F30" s="1067"/>
      <c r="G30" s="1067"/>
      <c r="H30" s="1067"/>
      <c r="I30" s="1067"/>
      <c r="J30" s="1067"/>
      <c r="K30" s="1067"/>
      <c r="L30" s="1067"/>
      <c r="M30" s="1067"/>
      <c r="N30" s="1067"/>
      <c r="O30" s="1067"/>
      <c r="P30" s="1068"/>
      <c r="Q30" s="1072">
        <v>440</v>
      </c>
      <c r="R30" s="1073"/>
      <c r="S30" s="1073"/>
      <c r="T30" s="1073"/>
      <c r="U30" s="1073"/>
      <c r="V30" s="1073">
        <v>439</v>
      </c>
      <c r="W30" s="1073"/>
      <c r="X30" s="1073"/>
      <c r="Y30" s="1073"/>
      <c r="Z30" s="1073"/>
      <c r="AA30" s="1073">
        <v>2</v>
      </c>
      <c r="AB30" s="1073"/>
      <c r="AC30" s="1073"/>
      <c r="AD30" s="1073"/>
      <c r="AE30" s="1074"/>
      <c r="AF30" s="1048">
        <v>2</v>
      </c>
      <c r="AG30" s="1049"/>
      <c r="AH30" s="1049"/>
      <c r="AI30" s="1049"/>
      <c r="AJ30" s="1050"/>
      <c r="AK30" s="1009">
        <v>169</v>
      </c>
      <c r="AL30" s="1000"/>
      <c r="AM30" s="1000"/>
      <c r="AN30" s="1000"/>
      <c r="AO30" s="1000"/>
      <c r="AP30" s="1000">
        <v>0</v>
      </c>
      <c r="AQ30" s="1000"/>
      <c r="AR30" s="1000"/>
      <c r="AS30" s="1000"/>
      <c r="AT30" s="1000"/>
      <c r="AU30" s="1000">
        <v>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387</v>
      </c>
      <c r="C31" s="1067"/>
      <c r="D31" s="1067"/>
      <c r="E31" s="1067"/>
      <c r="F31" s="1067"/>
      <c r="G31" s="1067"/>
      <c r="H31" s="1067"/>
      <c r="I31" s="1067"/>
      <c r="J31" s="1067"/>
      <c r="K31" s="1067"/>
      <c r="L31" s="1067"/>
      <c r="M31" s="1067"/>
      <c r="N31" s="1067"/>
      <c r="O31" s="1067"/>
      <c r="P31" s="1068"/>
      <c r="Q31" s="1072">
        <v>294</v>
      </c>
      <c r="R31" s="1073"/>
      <c r="S31" s="1073"/>
      <c r="T31" s="1073"/>
      <c r="U31" s="1073"/>
      <c r="V31" s="1073">
        <v>278</v>
      </c>
      <c r="W31" s="1073"/>
      <c r="X31" s="1073"/>
      <c r="Y31" s="1073"/>
      <c r="Z31" s="1073"/>
      <c r="AA31" s="1073">
        <v>16</v>
      </c>
      <c r="AB31" s="1073"/>
      <c r="AC31" s="1073"/>
      <c r="AD31" s="1073"/>
      <c r="AE31" s="1074"/>
      <c r="AF31" s="1048">
        <v>16</v>
      </c>
      <c r="AG31" s="1049"/>
      <c r="AH31" s="1049"/>
      <c r="AI31" s="1049"/>
      <c r="AJ31" s="1050"/>
      <c r="AK31" s="1009">
        <v>0</v>
      </c>
      <c r="AL31" s="1000"/>
      <c r="AM31" s="1000"/>
      <c r="AN31" s="1000"/>
      <c r="AO31" s="1000"/>
      <c r="AP31" s="1000">
        <v>174</v>
      </c>
      <c r="AQ31" s="1000"/>
      <c r="AR31" s="1000"/>
      <c r="AS31" s="1000"/>
      <c r="AT31" s="1000"/>
      <c r="AU31" s="1000">
        <v>0</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388</v>
      </c>
      <c r="C32" s="1067"/>
      <c r="D32" s="1067"/>
      <c r="E32" s="1067"/>
      <c r="F32" s="1067"/>
      <c r="G32" s="1067"/>
      <c r="H32" s="1067"/>
      <c r="I32" s="1067"/>
      <c r="J32" s="1067"/>
      <c r="K32" s="1067"/>
      <c r="L32" s="1067"/>
      <c r="M32" s="1067"/>
      <c r="N32" s="1067"/>
      <c r="O32" s="1067"/>
      <c r="P32" s="1068"/>
      <c r="Q32" s="1072">
        <v>559</v>
      </c>
      <c r="R32" s="1073"/>
      <c r="S32" s="1073"/>
      <c r="T32" s="1073"/>
      <c r="U32" s="1073"/>
      <c r="V32" s="1073">
        <v>517</v>
      </c>
      <c r="W32" s="1073"/>
      <c r="X32" s="1073"/>
      <c r="Y32" s="1073"/>
      <c r="Z32" s="1073"/>
      <c r="AA32" s="1073">
        <v>42</v>
      </c>
      <c r="AB32" s="1073"/>
      <c r="AC32" s="1073"/>
      <c r="AD32" s="1073"/>
      <c r="AE32" s="1074"/>
      <c r="AF32" s="1048">
        <v>1155</v>
      </c>
      <c r="AG32" s="1049"/>
      <c r="AH32" s="1049"/>
      <c r="AI32" s="1049"/>
      <c r="AJ32" s="1050"/>
      <c r="AK32" s="1009">
        <v>5</v>
      </c>
      <c r="AL32" s="1000"/>
      <c r="AM32" s="1000"/>
      <c r="AN32" s="1000"/>
      <c r="AO32" s="1000"/>
      <c r="AP32" s="1000">
        <v>556</v>
      </c>
      <c r="AQ32" s="1000"/>
      <c r="AR32" s="1000"/>
      <c r="AS32" s="1000"/>
      <c r="AT32" s="1000"/>
      <c r="AU32" s="1000">
        <v>9</v>
      </c>
      <c r="AV32" s="1000"/>
      <c r="AW32" s="1000"/>
      <c r="AX32" s="1000"/>
      <c r="AY32" s="1000"/>
      <c r="AZ32" s="1071"/>
      <c r="BA32" s="1071"/>
      <c r="BB32" s="1071"/>
      <c r="BC32" s="1071"/>
      <c r="BD32" s="1071"/>
      <c r="BE32" s="1061" t="s">
        <v>389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390</v>
      </c>
      <c r="C33" s="1067"/>
      <c r="D33" s="1067"/>
      <c r="E33" s="1067"/>
      <c r="F33" s="1067"/>
      <c r="G33" s="1067"/>
      <c r="H33" s="1067"/>
      <c r="I33" s="1067"/>
      <c r="J33" s="1067"/>
      <c r="K33" s="1067"/>
      <c r="L33" s="1067"/>
      <c r="M33" s="1067"/>
      <c r="N33" s="1067"/>
      <c r="O33" s="1067"/>
      <c r="P33" s="1068"/>
      <c r="Q33" s="1072">
        <v>956</v>
      </c>
      <c r="R33" s="1073"/>
      <c r="S33" s="1073"/>
      <c r="T33" s="1073"/>
      <c r="U33" s="1073"/>
      <c r="V33" s="1073">
        <v>869</v>
      </c>
      <c r="W33" s="1073"/>
      <c r="X33" s="1073"/>
      <c r="Y33" s="1073"/>
      <c r="Z33" s="1073"/>
      <c r="AA33" s="1073">
        <v>87</v>
      </c>
      <c r="AB33" s="1073"/>
      <c r="AC33" s="1073"/>
      <c r="AD33" s="1073"/>
      <c r="AE33" s="1074"/>
      <c r="AF33" s="1048">
        <v>1471</v>
      </c>
      <c r="AG33" s="1049"/>
      <c r="AH33" s="1049"/>
      <c r="AI33" s="1049"/>
      <c r="AJ33" s="1050"/>
      <c r="AK33" s="1009">
        <v>253</v>
      </c>
      <c r="AL33" s="1000"/>
      <c r="AM33" s="1000"/>
      <c r="AN33" s="1000"/>
      <c r="AO33" s="1000"/>
      <c r="AP33" s="1000">
        <v>661</v>
      </c>
      <c r="AQ33" s="1000"/>
      <c r="AR33" s="1000"/>
      <c r="AS33" s="1000"/>
      <c r="AT33" s="1000"/>
      <c r="AU33" s="1000">
        <v>451</v>
      </c>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391</v>
      </c>
      <c r="C34" s="1067"/>
      <c r="D34" s="1067"/>
      <c r="E34" s="1067"/>
      <c r="F34" s="1067"/>
      <c r="G34" s="1067"/>
      <c r="H34" s="1067"/>
      <c r="I34" s="1067"/>
      <c r="J34" s="1067"/>
      <c r="K34" s="1067"/>
      <c r="L34" s="1067"/>
      <c r="M34" s="1067"/>
      <c r="N34" s="1067"/>
      <c r="O34" s="1067"/>
      <c r="P34" s="1068"/>
      <c r="Q34" s="1072">
        <v>2672</v>
      </c>
      <c r="R34" s="1073"/>
      <c r="S34" s="1073"/>
      <c r="T34" s="1073"/>
      <c r="U34" s="1073"/>
      <c r="V34" s="1073">
        <v>2784</v>
      </c>
      <c r="W34" s="1073"/>
      <c r="X34" s="1073"/>
      <c r="Y34" s="1073"/>
      <c r="Z34" s="1073"/>
      <c r="AA34" s="1073">
        <v>-112</v>
      </c>
      <c r="AB34" s="1073"/>
      <c r="AC34" s="1073"/>
      <c r="AD34" s="1073"/>
      <c r="AE34" s="1074"/>
      <c r="AF34" s="1048">
        <v>407</v>
      </c>
      <c r="AG34" s="1049"/>
      <c r="AH34" s="1049"/>
      <c r="AI34" s="1049"/>
      <c r="AJ34" s="1050"/>
      <c r="AK34" s="1009">
        <v>2348</v>
      </c>
      <c r="AL34" s="1000"/>
      <c r="AM34" s="1000"/>
      <c r="AN34" s="1000"/>
      <c r="AO34" s="1000"/>
      <c r="AP34" s="1000">
        <v>21382</v>
      </c>
      <c r="AQ34" s="1000"/>
      <c r="AR34" s="1000"/>
      <c r="AS34" s="1000"/>
      <c r="AT34" s="1000"/>
      <c r="AU34" s="1000">
        <v>19137</v>
      </c>
      <c r="AV34" s="1000"/>
      <c r="AW34" s="1000"/>
      <c r="AX34" s="1000"/>
      <c r="AY34" s="1000"/>
      <c r="AZ34" s="1071"/>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392</v>
      </c>
      <c r="C35" s="1067"/>
      <c r="D35" s="1067"/>
      <c r="E35" s="1067"/>
      <c r="F35" s="1067"/>
      <c r="G35" s="1067"/>
      <c r="H35" s="1067"/>
      <c r="I35" s="1067"/>
      <c r="J35" s="1067"/>
      <c r="K35" s="1067"/>
      <c r="L35" s="1067"/>
      <c r="M35" s="1067"/>
      <c r="N35" s="1067"/>
      <c r="O35" s="1067"/>
      <c r="P35" s="1068"/>
      <c r="Q35" s="1072">
        <v>660</v>
      </c>
      <c r="R35" s="1073"/>
      <c r="S35" s="1073"/>
      <c r="T35" s="1073"/>
      <c r="U35" s="1073"/>
      <c r="V35" s="1073">
        <v>659</v>
      </c>
      <c r="W35" s="1073"/>
      <c r="X35" s="1073"/>
      <c r="Y35" s="1073"/>
      <c r="Z35" s="1073"/>
      <c r="AA35" s="1073">
        <v>1</v>
      </c>
      <c r="AB35" s="1073"/>
      <c r="AC35" s="1073"/>
      <c r="AD35" s="1073"/>
      <c r="AE35" s="1074"/>
      <c r="AF35" s="1048">
        <v>1</v>
      </c>
      <c r="AG35" s="1049"/>
      <c r="AH35" s="1049"/>
      <c r="AI35" s="1049"/>
      <c r="AJ35" s="1050"/>
      <c r="AK35" s="1009">
        <v>209</v>
      </c>
      <c r="AL35" s="1000"/>
      <c r="AM35" s="1000"/>
      <c r="AN35" s="1000"/>
      <c r="AO35" s="1000"/>
      <c r="AP35" s="1000">
        <v>3358</v>
      </c>
      <c r="AQ35" s="1000"/>
      <c r="AR35" s="1000"/>
      <c r="AS35" s="1000"/>
      <c r="AT35" s="1000"/>
      <c r="AU35" s="1000">
        <v>2585</v>
      </c>
      <c r="AV35" s="1000"/>
      <c r="AW35" s="1000"/>
      <c r="AX35" s="1000"/>
      <c r="AY35" s="1000"/>
      <c r="AZ35" s="1071"/>
      <c r="BA35" s="1071"/>
      <c r="BB35" s="1071"/>
      <c r="BC35" s="1071"/>
      <c r="BD35" s="1071"/>
      <c r="BE35" s="1061" t="s">
        <v>393</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394</v>
      </c>
      <c r="C36" s="1067"/>
      <c r="D36" s="1067"/>
      <c r="E36" s="1067"/>
      <c r="F36" s="1067"/>
      <c r="G36" s="1067"/>
      <c r="H36" s="1067"/>
      <c r="I36" s="1067"/>
      <c r="J36" s="1067"/>
      <c r="K36" s="1067"/>
      <c r="L36" s="1067"/>
      <c r="M36" s="1067"/>
      <c r="N36" s="1067"/>
      <c r="O36" s="1067"/>
      <c r="P36" s="1068"/>
      <c r="Q36" s="1072">
        <v>7</v>
      </c>
      <c r="R36" s="1073"/>
      <c r="S36" s="1073"/>
      <c r="T36" s="1073"/>
      <c r="U36" s="1073"/>
      <c r="V36" s="1073">
        <v>7</v>
      </c>
      <c r="W36" s="1073"/>
      <c r="X36" s="1073"/>
      <c r="Y36" s="1073"/>
      <c r="Z36" s="1073"/>
      <c r="AA36" s="1073">
        <v>0</v>
      </c>
      <c r="AB36" s="1073"/>
      <c r="AC36" s="1073"/>
      <c r="AD36" s="1073"/>
      <c r="AE36" s="1074"/>
      <c r="AF36" s="1048">
        <v>0</v>
      </c>
      <c r="AG36" s="1049"/>
      <c r="AH36" s="1049"/>
      <c r="AI36" s="1049"/>
      <c r="AJ36" s="1050"/>
      <c r="AK36" s="1009">
        <v>1</v>
      </c>
      <c r="AL36" s="1000"/>
      <c r="AM36" s="1000"/>
      <c r="AN36" s="1000"/>
      <c r="AO36" s="1000"/>
      <c r="AP36" s="1000">
        <v>0</v>
      </c>
      <c r="AQ36" s="1000"/>
      <c r="AR36" s="1000"/>
      <c r="AS36" s="1000"/>
      <c r="AT36" s="1000"/>
      <c r="AU36" s="1000">
        <v>0</v>
      </c>
      <c r="AV36" s="1000"/>
      <c r="AW36" s="1000"/>
      <c r="AX36" s="1000"/>
      <c r="AY36" s="1000"/>
      <c r="AZ36" s="1071"/>
      <c r="BA36" s="1071"/>
      <c r="BB36" s="1071"/>
      <c r="BC36" s="1071"/>
      <c r="BD36" s="1071"/>
      <c r="BE36" s="1061" t="s">
        <v>393</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372</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3150</v>
      </c>
      <c r="AG63" s="988"/>
      <c r="AH63" s="988"/>
      <c r="AI63" s="988"/>
      <c r="AJ63" s="1059"/>
      <c r="AK63" s="1060"/>
      <c r="AL63" s="992"/>
      <c r="AM63" s="992"/>
      <c r="AN63" s="992"/>
      <c r="AO63" s="992"/>
      <c r="AP63" s="988">
        <v>26314</v>
      </c>
      <c r="AQ63" s="988"/>
      <c r="AR63" s="988"/>
      <c r="AS63" s="988"/>
      <c r="AT63" s="988"/>
      <c r="AU63" s="988">
        <v>22237</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398</v>
      </c>
      <c r="B66" s="1025"/>
      <c r="C66" s="1025"/>
      <c r="D66" s="1025"/>
      <c r="E66" s="1025"/>
      <c r="F66" s="1025"/>
      <c r="G66" s="1025"/>
      <c r="H66" s="1025"/>
      <c r="I66" s="1025"/>
      <c r="J66" s="1025"/>
      <c r="K66" s="1025"/>
      <c r="L66" s="1025"/>
      <c r="M66" s="1025"/>
      <c r="N66" s="1025"/>
      <c r="O66" s="1025"/>
      <c r="P66" s="1026"/>
      <c r="Q66" s="1030" t="s">
        <v>376</v>
      </c>
      <c r="R66" s="1031"/>
      <c r="S66" s="1031"/>
      <c r="T66" s="1031"/>
      <c r="U66" s="1032"/>
      <c r="V66" s="1030" t="s">
        <v>377</v>
      </c>
      <c r="W66" s="1031"/>
      <c r="X66" s="1031"/>
      <c r="Y66" s="1031"/>
      <c r="Z66" s="1032"/>
      <c r="AA66" s="1030" t="s">
        <v>378</v>
      </c>
      <c r="AB66" s="1031"/>
      <c r="AC66" s="1031"/>
      <c r="AD66" s="1031"/>
      <c r="AE66" s="1032"/>
      <c r="AF66" s="1036" t="s">
        <v>379</v>
      </c>
      <c r="AG66" s="1037"/>
      <c r="AH66" s="1037"/>
      <c r="AI66" s="1037"/>
      <c r="AJ66" s="1038"/>
      <c r="AK66" s="1030" t="s">
        <v>380</v>
      </c>
      <c r="AL66" s="1025"/>
      <c r="AM66" s="1025"/>
      <c r="AN66" s="1025"/>
      <c r="AO66" s="1026"/>
      <c r="AP66" s="1030" t="s">
        <v>381</v>
      </c>
      <c r="AQ66" s="1031"/>
      <c r="AR66" s="1031"/>
      <c r="AS66" s="1031"/>
      <c r="AT66" s="1032"/>
      <c r="AU66" s="1030" t="s">
        <v>399</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543</v>
      </c>
      <c r="C68" s="1015"/>
      <c r="D68" s="1015"/>
      <c r="E68" s="1015"/>
      <c r="F68" s="1015"/>
      <c r="G68" s="1015"/>
      <c r="H68" s="1015"/>
      <c r="I68" s="1015"/>
      <c r="J68" s="1015"/>
      <c r="K68" s="1015"/>
      <c r="L68" s="1015"/>
      <c r="M68" s="1015"/>
      <c r="N68" s="1015"/>
      <c r="O68" s="1015"/>
      <c r="P68" s="1016"/>
      <c r="Q68" s="1017">
        <v>326</v>
      </c>
      <c r="R68" s="1011"/>
      <c r="S68" s="1011"/>
      <c r="T68" s="1011"/>
      <c r="U68" s="1011"/>
      <c r="V68" s="1011">
        <v>324</v>
      </c>
      <c r="W68" s="1011"/>
      <c r="X68" s="1011"/>
      <c r="Y68" s="1011"/>
      <c r="Z68" s="1011"/>
      <c r="AA68" s="1011">
        <v>2</v>
      </c>
      <c r="AB68" s="1011"/>
      <c r="AC68" s="1011"/>
      <c r="AD68" s="1011"/>
      <c r="AE68" s="1011"/>
      <c r="AF68" s="1011">
        <v>334</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544</v>
      </c>
      <c r="C69" s="1004"/>
      <c r="D69" s="1004"/>
      <c r="E69" s="1004"/>
      <c r="F69" s="1004"/>
      <c r="G69" s="1004"/>
      <c r="H69" s="1004"/>
      <c r="I69" s="1004"/>
      <c r="J69" s="1004"/>
      <c r="K69" s="1004"/>
      <c r="L69" s="1004"/>
      <c r="M69" s="1004"/>
      <c r="N69" s="1004"/>
      <c r="O69" s="1004"/>
      <c r="P69" s="1005"/>
      <c r="Q69" s="1006">
        <v>107</v>
      </c>
      <c r="R69" s="1000"/>
      <c r="S69" s="1000"/>
      <c r="T69" s="1000"/>
      <c r="U69" s="1000"/>
      <c r="V69" s="1000">
        <v>73</v>
      </c>
      <c r="W69" s="1000"/>
      <c r="X69" s="1000"/>
      <c r="Y69" s="1000"/>
      <c r="Z69" s="1000"/>
      <c r="AA69" s="1000">
        <v>34</v>
      </c>
      <c r="AB69" s="1000"/>
      <c r="AC69" s="1000"/>
      <c r="AD69" s="1000"/>
      <c r="AE69" s="1000"/>
      <c r="AF69" s="1000">
        <v>34</v>
      </c>
      <c r="AG69" s="1000"/>
      <c r="AH69" s="1000"/>
      <c r="AI69" s="1000"/>
      <c r="AJ69" s="1000"/>
      <c r="AK69" s="1000">
        <v>10</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545</v>
      </c>
      <c r="C70" s="1004"/>
      <c r="D70" s="1004"/>
      <c r="E70" s="1004"/>
      <c r="F70" s="1004"/>
      <c r="G70" s="1004"/>
      <c r="H70" s="1004"/>
      <c r="I70" s="1004"/>
      <c r="J70" s="1004"/>
      <c r="K70" s="1004"/>
      <c r="L70" s="1004"/>
      <c r="M70" s="1004"/>
      <c r="N70" s="1004"/>
      <c r="O70" s="1004"/>
      <c r="P70" s="1005"/>
      <c r="Q70" s="1006">
        <v>67</v>
      </c>
      <c r="R70" s="1000"/>
      <c r="S70" s="1000"/>
      <c r="T70" s="1000"/>
      <c r="U70" s="1000"/>
      <c r="V70" s="1000">
        <v>64</v>
      </c>
      <c r="W70" s="1000"/>
      <c r="X70" s="1000"/>
      <c r="Y70" s="1000"/>
      <c r="Z70" s="1000"/>
      <c r="AA70" s="1000">
        <v>3</v>
      </c>
      <c r="AB70" s="1000"/>
      <c r="AC70" s="1000"/>
      <c r="AD70" s="1000"/>
      <c r="AE70" s="1000"/>
      <c r="AF70" s="1000">
        <v>3</v>
      </c>
      <c r="AG70" s="1000"/>
      <c r="AH70" s="1000"/>
      <c r="AI70" s="1000"/>
      <c r="AJ70" s="1000"/>
      <c r="AK70" s="1000">
        <v>2</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546</v>
      </c>
      <c r="C71" s="1004"/>
      <c r="D71" s="1004"/>
      <c r="E71" s="1004"/>
      <c r="F71" s="1004"/>
      <c r="G71" s="1004"/>
      <c r="H71" s="1004"/>
      <c r="I71" s="1004"/>
      <c r="J71" s="1004"/>
      <c r="K71" s="1004"/>
      <c r="L71" s="1004"/>
      <c r="M71" s="1004"/>
      <c r="N71" s="1004"/>
      <c r="O71" s="1004"/>
      <c r="P71" s="1005"/>
      <c r="Q71" s="1006">
        <v>263837</v>
      </c>
      <c r="R71" s="1000"/>
      <c r="S71" s="1000"/>
      <c r="T71" s="1000"/>
      <c r="U71" s="1000"/>
      <c r="V71" s="1000">
        <v>263732</v>
      </c>
      <c r="W71" s="1000"/>
      <c r="X71" s="1000"/>
      <c r="Y71" s="1000"/>
      <c r="Z71" s="1000"/>
      <c r="AA71" s="1000">
        <v>104</v>
      </c>
      <c r="AB71" s="1000"/>
      <c r="AC71" s="1000"/>
      <c r="AD71" s="1000"/>
      <c r="AE71" s="1000"/>
      <c r="AF71" s="1000">
        <v>104</v>
      </c>
      <c r="AG71" s="1000"/>
      <c r="AH71" s="1000"/>
      <c r="AI71" s="1000"/>
      <c r="AJ71" s="1000"/>
      <c r="AK71" s="1000">
        <v>5790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547</v>
      </c>
      <c r="C72" s="1004"/>
      <c r="D72" s="1004"/>
      <c r="E72" s="1004"/>
      <c r="F72" s="1004"/>
      <c r="G72" s="1004"/>
      <c r="H72" s="1004"/>
      <c r="I72" s="1004"/>
      <c r="J72" s="1004"/>
      <c r="K72" s="1004"/>
      <c r="L72" s="1004"/>
      <c r="M72" s="1004"/>
      <c r="N72" s="1004"/>
      <c r="O72" s="1004"/>
      <c r="P72" s="1005"/>
      <c r="Q72" s="1006">
        <v>7534</v>
      </c>
      <c r="R72" s="1000"/>
      <c r="S72" s="1000"/>
      <c r="T72" s="1000"/>
      <c r="U72" s="1000"/>
      <c r="V72" s="1000">
        <v>7409</v>
      </c>
      <c r="W72" s="1000"/>
      <c r="X72" s="1000"/>
      <c r="Y72" s="1000"/>
      <c r="Z72" s="1000"/>
      <c r="AA72" s="1000">
        <v>125</v>
      </c>
      <c r="AB72" s="1000"/>
      <c r="AC72" s="1000"/>
      <c r="AD72" s="1000"/>
      <c r="AE72" s="1000"/>
      <c r="AF72" s="1000">
        <v>125</v>
      </c>
      <c r="AG72" s="1000"/>
      <c r="AH72" s="1000"/>
      <c r="AI72" s="1000"/>
      <c r="AJ72" s="1000"/>
      <c r="AK72" s="1000">
        <v>564</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548</v>
      </c>
      <c r="C73" s="1004"/>
      <c r="D73" s="1004"/>
      <c r="E73" s="1004"/>
      <c r="F73" s="1004"/>
      <c r="G73" s="1004"/>
      <c r="H73" s="1004"/>
      <c r="I73" s="1004"/>
      <c r="J73" s="1004"/>
      <c r="K73" s="1004"/>
      <c r="L73" s="1004"/>
      <c r="M73" s="1004"/>
      <c r="N73" s="1004"/>
      <c r="O73" s="1004"/>
      <c r="P73" s="1005"/>
      <c r="Q73" s="1006">
        <v>1184</v>
      </c>
      <c r="R73" s="1000"/>
      <c r="S73" s="1000"/>
      <c r="T73" s="1000"/>
      <c r="U73" s="1000"/>
      <c r="V73" s="1000">
        <v>655</v>
      </c>
      <c r="W73" s="1000"/>
      <c r="X73" s="1000"/>
      <c r="Y73" s="1000"/>
      <c r="Z73" s="1000"/>
      <c r="AA73" s="1000">
        <v>529</v>
      </c>
      <c r="AB73" s="1000"/>
      <c r="AC73" s="1000"/>
      <c r="AD73" s="1000"/>
      <c r="AE73" s="1000"/>
      <c r="AF73" s="1000">
        <v>529</v>
      </c>
      <c r="AG73" s="1000"/>
      <c r="AH73" s="1000"/>
      <c r="AI73" s="1000"/>
      <c r="AJ73" s="1000"/>
      <c r="AK73" s="1000">
        <v>0</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564</v>
      </c>
      <c r="C74" s="1004"/>
      <c r="D74" s="1004"/>
      <c r="E74" s="1004"/>
      <c r="F74" s="1004"/>
      <c r="G74" s="1004"/>
      <c r="H74" s="1004"/>
      <c r="I74" s="1004"/>
      <c r="J74" s="1004"/>
      <c r="K74" s="1004"/>
      <c r="L74" s="1004"/>
      <c r="M74" s="1004"/>
      <c r="N74" s="1004"/>
      <c r="O74" s="1004"/>
      <c r="P74" s="1005"/>
      <c r="Q74" s="1006">
        <v>231</v>
      </c>
      <c r="R74" s="1000"/>
      <c r="S74" s="1000"/>
      <c r="T74" s="1000"/>
      <c r="U74" s="1000"/>
      <c r="V74" s="1000">
        <v>206</v>
      </c>
      <c r="W74" s="1000"/>
      <c r="X74" s="1000"/>
      <c r="Y74" s="1000"/>
      <c r="Z74" s="1000"/>
      <c r="AA74" s="1000">
        <v>25</v>
      </c>
      <c r="AB74" s="1000"/>
      <c r="AC74" s="1000"/>
      <c r="AD74" s="1000"/>
      <c r="AE74" s="1000"/>
      <c r="AF74" s="1000">
        <v>25</v>
      </c>
      <c r="AG74" s="1000"/>
      <c r="AH74" s="1000"/>
      <c r="AI74" s="1000"/>
      <c r="AJ74" s="1000"/>
      <c r="AK74" s="1000">
        <v>231</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549</v>
      </c>
      <c r="C75" s="1004"/>
      <c r="D75" s="1004"/>
      <c r="E75" s="1004"/>
      <c r="F75" s="1004"/>
      <c r="G75" s="1004"/>
      <c r="H75" s="1004"/>
      <c r="I75" s="1004"/>
      <c r="J75" s="1004"/>
      <c r="K75" s="1004"/>
      <c r="L75" s="1004"/>
      <c r="M75" s="1004"/>
      <c r="N75" s="1004"/>
      <c r="O75" s="1004"/>
      <c r="P75" s="1005"/>
      <c r="Q75" s="1007">
        <v>6</v>
      </c>
      <c r="R75" s="1008"/>
      <c r="S75" s="1008"/>
      <c r="T75" s="1008"/>
      <c r="U75" s="1009"/>
      <c r="V75" s="1010">
        <v>3</v>
      </c>
      <c r="W75" s="1008"/>
      <c r="X75" s="1008"/>
      <c r="Y75" s="1008"/>
      <c r="Z75" s="1009"/>
      <c r="AA75" s="1010">
        <v>3</v>
      </c>
      <c r="AB75" s="1008"/>
      <c r="AC75" s="1008"/>
      <c r="AD75" s="1008"/>
      <c r="AE75" s="1009"/>
      <c r="AF75" s="1010">
        <v>3</v>
      </c>
      <c r="AG75" s="1008"/>
      <c r="AH75" s="1008"/>
      <c r="AI75" s="1008"/>
      <c r="AJ75" s="1009"/>
      <c r="AK75" s="1010">
        <v>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550</v>
      </c>
      <c r="C76" s="1004"/>
      <c r="D76" s="1004"/>
      <c r="E76" s="1004"/>
      <c r="F76" s="1004"/>
      <c r="G76" s="1004"/>
      <c r="H76" s="1004"/>
      <c r="I76" s="1004"/>
      <c r="J76" s="1004"/>
      <c r="K76" s="1004"/>
      <c r="L76" s="1004"/>
      <c r="M76" s="1004"/>
      <c r="N76" s="1004"/>
      <c r="O76" s="1004"/>
      <c r="P76" s="1005"/>
      <c r="Q76" s="1007">
        <v>137</v>
      </c>
      <c r="R76" s="1008"/>
      <c r="S76" s="1008"/>
      <c r="T76" s="1008"/>
      <c r="U76" s="1009"/>
      <c r="V76" s="1010">
        <v>128</v>
      </c>
      <c r="W76" s="1008"/>
      <c r="X76" s="1008"/>
      <c r="Y76" s="1008"/>
      <c r="Z76" s="1009"/>
      <c r="AA76" s="1010">
        <v>9</v>
      </c>
      <c r="AB76" s="1008"/>
      <c r="AC76" s="1008"/>
      <c r="AD76" s="1008"/>
      <c r="AE76" s="1009"/>
      <c r="AF76" s="1010">
        <v>9</v>
      </c>
      <c r="AG76" s="1008"/>
      <c r="AH76" s="1008"/>
      <c r="AI76" s="1008"/>
      <c r="AJ76" s="1009"/>
      <c r="AK76" s="1010">
        <v>3</v>
      </c>
      <c r="AL76" s="1008"/>
      <c r="AM76" s="1008"/>
      <c r="AN76" s="1008"/>
      <c r="AO76" s="1009"/>
      <c r="AP76" s="1010">
        <v>26</v>
      </c>
      <c r="AQ76" s="1008"/>
      <c r="AR76" s="1008"/>
      <c r="AS76" s="1008"/>
      <c r="AT76" s="1009"/>
      <c r="AU76" s="1010">
        <v>26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551</v>
      </c>
      <c r="C77" s="1004"/>
      <c r="D77" s="1004"/>
      <c r="E77" s="1004"/>
      <c r="F77" s="1004"/>
      <c r="G77" s="1004"/>
      <c r="H77" s="1004"/>
      <c r="I77" s="1004"/>
      <c r="J77" s="1004"/>
      <c r="K77" s="1004"/>
      <c r="L77" s="1004"/>
      <c r="M77" s="1004"/>
      <c r="N77" s="1004"/>
      <c r="O77" s="1004"/>
      <c r="P77" s="1005"/>
      <c r="Q77" s="1007">
        <v>191</v>
      </c>
      <c r="R77" s="1008"/>
      <c r="S77" s="1008"/>
      <c r="T77" s="1008"/>
      <c r="U77" s="1009"/>
      <c r="V77" s="1010">
        <v>182</v>
      </c>
      <c r="W77" s="1008"/>
      <c r="X77" s="1008"/>
      <c r="Y77" s="1008"/>
      <c r="Z77" s="1009"/>
      <c r="AA77" s="1010">
        <v>9</v>
      </c>
      <c r="AB77" s="1008"/>
      <c r="AC77" s="1008"/>
      <c r="AD77" s="1008"/>
      <c r="AE77" s="1009"/>
      <c r="AF77" s="1010">
        <v>9</v>
      </c>
      <c r="AG77" s="1008"/>
      <c r="AH77" s="1008"/>
      <c r="AI77" s="1008"/>
      <c r="AJ77" s="1009"/>
      <c r="AK77" s="1010">
        <v>20</v>
      </c>
      <c r="AL77" s="1008"/>
      <c r="AM77" s="1008"/>
      <c r="AN77" s="1008"/>
      <c r="AO77" s="1009"/>
      <c r="AP77" s="1010">
        <v>326</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552</v>
      </c>
      <c r="C78" s="1004"/>
      <c r="D78" s="1004"/>
      <c r="E78" s="1004"/>
      <c r="F78" s="1004"/>
      <c r="G78" s="1004"/>
      <c r="H78" s="1004"/>
      <c r="I78" s="1004"/>
      <c r="J78" s="1004"/>
      <c r="K78" s="1004"/>
      <c r="L78" s="1004"/>
      <c r="M78" s="1004"/>
      <c r="N78" s="1004"/>
      <c r="O78" s="1004"/>
      <c r="P78" s="1005"/>
      <c r="Q78" s="1006">
        <v>40</v>
      </c>
      <c r="R78" s="1000"/>
      <c r="S78" s="1000"/>
      <c r="T78" s="1000"/>
      <c r="U78" s="1000"/>
      <c r="V78" s="1000">
        <v>40</v>
      </c>
      <c r="W78" s="1000"/>
      <c r="X78" s="1000"/>
      <c r="Y78" s="1000"/>
      <c r="Z78" s="1000"/>
      <c r="AA78" s="1000">
        <v>0</v>
      </c>
      <c r="AB78" s="1000"/>
      <c r="AC78" s="1000"/>
      <c r="AD78" s="1000"/>
      <c r="AE78" s="1000"/>
      <c r="AF78" s="1000">
        <v>0</v>
      </c>
      <c r="AG78" s="1000"/>
      <c r="AH78" s="1000"/>
      <c r="AI78" s="1000"/>
      <c r="AJ78" s="1000"/>
      <c r="AK78" s="1000">
        <v>0</v>
      </c>
      <c r="AL78" s="1000"/>
      <c r="AM78" s="1000"/>
      <c r="AN78" s="1000"/>
      <c r="AO78" s="1000"/>
      <c r="AP78" s="1000">
        <v>0</v>
      </c>
      <c r="AQ78" s="1000"/>
      <c r="AR78" s="1000"/>
      <c r="AS78" s="1000"/>
      <c r="AT78" s="1000"/>
      <c r="AU78" s="1000">
        <v>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553</v>
      </c>
      <c r="C79" s="1004"/>
      <c r="D79" s="1004"/>
      <c r="E79" s="1004"/>
      <c r="F79" s="1004"/>
      <c r="G79" s="1004"/>
      <c r="H79" s="1004"/>
      <c r="I79" s="1004"/>
      <c r="J79" s="1004"/>
      <c r="K79" s="1004"/>
      <c r="L79" s="1004"/>
      <c r="M79" s="1004"/>
      <c r="N79" s="1004"/>
      <c r="O79" s="1004"/>
      <c r="P79" s="1005"/>
      <c r="Q79" s="1006">
        <v>111</v>
      </c>
      <c r="R79" s="1000"/>
      <c r="S79" s="1000"/>
      <c r="T79" s="1000"/>
      <c r="U79" s="1000"/>
      <c r="V79" s="1000">
        <v>97</v>
      </c>
      <c r="W79" s="1000"/>
      <c r="X79" s="1000"/>
      <c r="Y79" s="1000"/>
      <c r="Z79" s="1000"/>
      <c r="AA79" s="1000">
        <v>14</v>
      </c>
      <c r="AB79" s="1000"/>
      <c r="AC79" s="1000"/>
      <c r="AD79" s="1000"/>
      <c r="AE79" s="1000"/>
      <c r="AF79" s="1000">
        <v>14</v>
      </c>
      <c r="AG79" s="1000"/>
      <c r="AH79" s="1000"/>
      <c r="AI79" s="1000"/>
      <c r="AJ79" s="1000"/>
      <c r="AK79" s="1000">
        <v>0</v>
      </c>
      <c r="AL79" s="1000"/>
      <c r="AM79" s="1000"/>
      <c r="AN79" s="1000"/>
      <c r="AO79" s="1000"/>
      <c r="AP79" s="1000">
        <v>0</v>
      </c>
      <c r="AQ79" s="1000"/>
      <c r="AR79" s="1000"/>
      <c r="AS79" s="1000"/>
      <c r="AT79" s="1000"/>
      <c r="AU79" s="1000">
        <v>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554</v>
      </c>
      <c r="C80" s="1004"/>
      <c r="D80" s="1004"/>
      <c r="E80" s="1004"/>
      <c r="F80" s="1004"/>
      <c r="G80" s="1004"/>
      <c r="H80" s="1004"/>
      <c r="I80" s="1004"/>
      <c r="J80" s="1004"/>
      <c r="K80" s="1004"/>
      <c r="L80" s="1004"/>
      <c r="M80" s="1004"/>
      <c r="N80" s="1004"/>
      <c r="O80" s="1004"/>
      <c r="P80" s="1005"/>
      <c r="Q80" s="1006">
        <v>17</v>
      </c>
      <c r="R80" s="1000"/>
      <c r="S80" s="1000"/>
      <c r="T80" s="1000"/>
      <c r="U80" s="1000"/>
      <c r="V80" s="1000">
        <v>13</v>
      </c>
      <c r="W80" s="1000"/>
      <c r="X80" s="1000"/>
      <c r="Y80" s="1000"/>
      <c r="Z80" s="1000"/>
      <c r="AA80" s="1000">
        <v>4</v>
      </c>
      <c r="AB80" s="1000"/>
      <c r="AC80" s="1000"/>
      <c r="AD80" s="1000"/>
      <c r="AE80" s="1000"/>
      <c r="AF80" s="1000">
        <v>4</v>
      </c>
      <c r="AG80" s="1000"/>
      <c r="AH80" s="1000"/>
      <c r="AI80" s="1000"/>
      <c r="AJ80" s="1000"/>
      <c r="AK80" s="1000">
        <v>0</v>
      </c>
      <c r="AL80" s="1000"/>
      <c r="AM80" s="1000"/>
      <c r="AN80" s="1000"/>
      <c r="AO80" s="1000"/>
      <c r="AP80" s="1000">
        <v>0</v>
      </c>
      <c r="AQ80" s="1000"/>
      <c r="AR80" s="1000"/>
      <c r="AS80" s="1000"/>
      <c r="AT80" s="1000"/>
      <c r="AU80" s="1000">
        <v>0</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555</v>
      </c>
      <c r="C81" s="1004"/>
      <c r="D81" s="1004"/>
      <c r="E81" s="1004"/>
      <c r="F81" s="1004"/>
      <c r="G81" s="1004"/>
      <c r="H81" s="1004"/>
      <c r="I81" s="1004"/>
      <c r="J81" s="1004"/>
      <c r="K81" s="1004"/>
      <c r="L81" s="1004"/>
      <c r="M81" s="1004"/>
      <c r="N81" s="1004"/>
      <c r="O81" s="1004"/>
      <c r="P81" s="1005"/>
      <c r="Q81" s="1006">
        <v>194</v>
      </c>
      <c r="R81" s="1000"/>
      <c r="S81" s="1000"/>
      <c r="T81" s="1000"/>
      <c r="U81" s="1000"/>
      <c r="V81" s="1000">
        <v>179</v>
      </c>
      <c r="W81" s="1000"/>
      <c r="X81" s="1000"/>
      <c r="Y81" s="1000"/>
      <c r="Z81" s="1000"/>
      <c r="AA81" s="1000">
        <v>15</v>
      </c>
      <c r="AB81" s="1000"/>
      <c r="AC81" s="1000"/>
      <c r="AD81" s="1000"/>
      <c r="AE81" s="1000"/>
      <c r="AF81" s="1000">
        <v>14</v>
      </c>
      <c r="AG81" s="1000"/>
      <c r="AH81" s="1000"/>
      <c r="AI81" s="1000"/>
      <c r="AJ81" s="1000"/>
      <c r="AK81" s="1000">
        <v>0</v>
      </c>
      <c r="AL81" s="1000"/>
      <c r="AM81" s="1000"/>
      <c r="AN81" s="1000"/>
      <c r="AO81" s="1000"/>
      <c r="AP81" s="1000">
        <v>56</v>
      </c>
      <c r="AQ81" s="1000"/>
      <c r="AR81" s="1000"/>
      <c r="AS81" s="1000"/>
      <c r="AT81" s="1000"/>
      <c r="AU81" s="1000">
        <v>0</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t="s">
        <v>556</v>
      </c>
      <c r="C82" s="1004"/>
      <c r="D82" s="1004"/>
      <c r="E82" s="1004"/>
      <c r="F82" s="1004"/>
      <c r="G82" s="1004"/>
      <c r="H82" s="1004"/>
      <c r="I82" s="1004"/>
      <c r="J82" s="1004"/>
      <c r="K82" s="1004"/>
      <c r="L82" s="1004"/>
      <c r="M82" s="1004"/>
      <c r="N82" s="1004"/>
      <c r="O82" s="1004"/>
      <c r="P82" s="1005"/>
      <c r="Q82" s="1006">
        <v>13</v>
      </c>
      <c r="R82" s="1000"/>
      <c r="S82" s="1000"/>
      <c r="T82" s="1000"/>
      <c r="U82" s="1000"/>
      <c r="V82" s="1000">
        <v>12</v>
      </c>
      <c r="W82" s="1000"/>
      <c r="X82" s="1000"/>
      <c r="Y82" s="1000"/>
      <c r="Z82" s="1000"/>
      <c r="AA82" s="1000">
        <v>1</v>
      </c>
      <c r="AB82" s="1000"/>
      <c r="AC82" s="1000"/>
      <c r="AD82" s="1000"/>
      <c r="AE82" s="1000"/>
      <c r="AF82" s="1000">
        <v>1</v>
      </c>
      <c r="AG82" s="1000"/>
      <c r="AH82" s="1000"/>
      <c r="AI82" s="1000"/>
      <c r="AJ82" s="1000"/>
      <c r="AK82" s="1000">
        <v>0</v>
      </c>
      <c r="AL82" s="1000"/>
      <c r="AM82" s="1000"/>
      <c r="AN82" s="1000"/>
      <c r="AO82" s="1000"/>
      <c r="AP82" s="1000">
        <v>0</v>
      </c>
      <c r="AQ82" s="1000"/>
      <c r="AR82" s="1000"/>
      <c r="AS82" s="1000"/>
      <c r="AT82" s="1000"/>
      <c r="AU82" s="1000">
        <v>0</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372</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1208</v>
      </c>
      <c r="AG88" s="988"/>
      <c r="AH88" s="988"/>
      <c r="AI88" s="988"/>
      <c r="AJ88" s="988"/>
      <c r="AK88" s="992"/>
      <c r="AL88" s="992"/>
      <c r="AM88" s="992"/>
      <c r="AN88" s="992"/>
      <c r="AO88" s="992"/>
      <c r="AP88" s="988">
        <v>408</v>
      </c>
      <c r="AQ88" s="988"/>
      <c r="AR88" s="988"/>
      <c r="AS88" s="988"/>
      <c r="AT88" s="988"/>
      <c r="AU88" s="988">
        <v>26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1015</v>
      </c>
      <c r="CS102" s="980"/>
      <c r="CT102" s="980"/>
      <c r="CU102" s="980"/>
      <c r="CV102" s="981"/>
      <c r="CW102" s="979">
        <v>0</v>
      </c>
      <c r="CX102" s="980"/>
      <c r="CY102" s="980"/>
      <c r="CZ102" s="980"/>
      <c r="DA102" s="981"/>
      <c r="DB102" s="979">
        <v>503</v>
      </c>
      <c r="DC102" s="980"/>
      <c r="DD102" s="980"/>
      <c r="DE102" s="980"/>
      <c r="DF102" s="981"/>
      <c r="DG102" s="979">
        <v>0</v>
      </c>
      <c r="DH102" s="980"/>
      <c r="DI102" s="980"/>
      <c r="DJ102" s="980"/>
      <c r="DK102" s="981"/>
      <c r="DL102" s="979">
        <v>8</v>
      </c>
      <c r="DM102" s="980"/>
      <c r="DN102" s="980"/>
      <c r="DO102" s="980"/>
      <c r="DP102" s="981"/>
      <c r="DQ102" s="979">
        <v>1</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287</v>
      </c>
      <c r="AG109" s="923"/>
      <c r="AH109" s="923"/>
      <c r="AI109" s="923"/>
      <c r="AJ109" s="924"/>
      <c r="AK109" s="925" t="s">
        <v>286</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287</v>
      </c>
      <c r="BW109" s="923"/>
      <c r="BX109" s="923"/>
      <c r="BY109" s="923"/>
      <c r="BZ109" s="924"/>
      <c r="CA109" s="925" t="s">
        <v>286</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287</v>
      </c>
      <c r="DM109" s="923"/>
      <c r="DN109" s="923"/>
      <c r="DO109" s="923"/>
      <c r="DP109" s="924"/>
      <c r="DQ109" s="925" t="s">
        <v>286</v>
      </c>
      <c r="DR109" s="923"/>
      <c r="DS109" s="923"/>
      <c r="DT109" s="923"/>
      <c r="DU109" s="924"/>
      <c r="DV109" s="925" t="s">
        <v>410</v>
      </c>
      <c r="DW109" s="923"/>
      <c r="DX109" s="923"/>
      <c r="DY109" s="923"/>
      <c r="DZ109" s="954"/>
    </row>
    <row r="110" spans="1:131" s="199" customFormat="1" ht="26.25" customHeight="1">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3429491</v>
      </c>
      <c r="AB110" s="916"/>
      <c r="AC110" s="916"/>
      <c r="AD110" s="916"/>
      <c r="AE110" s="917"/>
      <c r="AF110" s="918">
        <v>3262040</v>
      </c>
      <c r="AG110" s="916"/>
      <c r="AH110" s="916"/>
      <c r="AI110" s="916"/>
      <c r="AJ110" s="917"/>
      <c r="AK110" s="918">
        <v>3134804</v>
      </c>
      <c r="AL110" s="916"/>
      <c r="AM110" s="916"/>
      <c r="AN110" s="916"/>
      <c r="AO110" s="917"/>
      <c r="AP110" s="919">
        <v>30.1</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28437785</v>
      </c>
      <c r="BR110" s="863"/>
      <c r="BS110" s="863"/>
      <c r="BT110" s="863"/>
      <c r="BU110" s="863"/>
      <c r="BV110" s="863">
        <v>27489915</v>
      </c>
      <c r="BW110" s="863"/>
      <c r="BX110" s="863"/>
      <c r="BY110" s="863"/>
      <c r="BZ110" s="863"/>
      <c r="CA110" s="863">
        <v>26315990</v>
      </c>
      <c r="CB110" s="863"/>
      <c r="CC110" s="863"/>
      <c r="CD110" s="863"/>
      <c r="CE110" s="863"/>
      <c r="CF110" s="887">
        <v>252.5</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97761</v>
      </c>
      <c r="BR111" s="835"/>
      <c r="BS111" s="835"/>
      <c r="BT111" s="835"/>
      <c r="BU111" s="835"/>
      <c r="BV111" s="835">
        <v>84941</v>
      </c>
      <c r="BW111" s="835"/>
      <c r="BX111" s="835"/>
      <c r="BY111" s="835"/>
      <c r="BZ111" s="835"/>
      <c r="CA111" s="835">
        <v>78153</v>
      </c>
      <c r="CB111" s="835"/>
      <c r="CC111" s="835"/>
      <c r="CD111" s="835"/>
      <c r="CE111" s="835"/>
      <c r="CF111" s="896">
        <v>0.7</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25435409</v>
      </c>
      <c r="BR112" s="835"/>
      <c r="BS112" s="835"/>
      <c r="BT112" s="835"/>
      <c r="BU112" s="835"/>
      <c r="BV112" s="835">
        <v>23989998</v>
      </c>
      <c r="BW112" s="835"/>
      <c r="BX112" s="835"/>
      <c r="BY112" s="835"/>
      <c r="BZ112" s="835"/>
      <c r="CA112" s="835">
        <v>22237464</v>
      </c>
      <c r="CB112" s="835"/>
      <c r="CC112" s="835"/>
      <c r="CD112" s="835"/>
      <c r="CE112" s="835"/>
      <c r="CF112" s="896">
        <v>213.4</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2231239</v>
      </c>
      <c r="AB113" s="944"/>
      <c r="AC113" s="944"/>
      <c r="AD113" s="944"/>
      <c r="AE113" s="945"/>
      <c r="AF113" s="946">
        <v>2160551</v>
      </c>
      <c r="AG113" s="944"/>
      <c r="AH113" s="944"/>
      <c r="AI113" s="944"/>
      <c r="AJ113" s="945"/>
      <c r="AK113" s="946">
        <v>2098227</v>
      </c>
      <c r="AL113" s="944"/>
      <c r="AM113" s="944"/>
      <c r="AN113" s="944"/>
      <c r="AO113" s="945"/>
      <c r="AP113" s="947">
        <v>20.100000000000001</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34919</v>
      </c>
      <c r="BR113" s="835"/>
      <c r="BS113" s="835"/>
      <c r="BT113" s="835"/>
      <c r="BU113" s="835"/>
      <c r="BV113" s="835">
        <v>30392</v>
      </c>
      <c r="BW113" s="835"/>
      <c r="BX113" s="835"/>
      <c r="BY113" s="835"/>
      <c r="BZ113" s="835"/>
      <c r="CA113" s="835">
        <v>25807</v>
      </c>
      <c r="CB113" s="835"/>
      <c r="CC113" s="835"/>
      <c r="CD113" s="835"/>
      <c r="CE113" s="835"/>
      <c r="CF113" s="896">
        <v>0.2</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4952</v>
      </c>
      <c r="AB114" s="798"/>
      <c r="AC114" s="798"/>
      <c r="AD114" s="798"/>
      <c r="AE114" s="799"/>
      <c r="AF114" s="800">
        <v>4952</v>
      </c>
      <c r="AG114" s="798"/>
      <c r="AH114" s="798"/>
      <c r="AI114" s="798"/>
      <c r="AJ114" s="799"/>
      <c r="AK114" s="800">
        <v>4952</v>
      </c>
      <c r="AL114" s="798"/>
      <c r="AM114" s="798"/>
      <c r="AN114" s="798"/>
      <c r="AO114" s="799"/>
      <c r="AP114" s="845">
        <v>0</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2813054</v>
      </c>
      <c r="BR114" s="835"/>
      <c r="BS114" s="835"/>
      <c r="BT114" s="835"/>
      <c r="BU114" s="835"/>
      <c r="BV114" s="835">
        <v>2571631</v>
      </c>
      <c r="BW114" s="835"/>
      <c r="BX114" s="835"/>
      <c r="BY114" s="835"/>
      <c r="BZ114" s="835"/>
      <c r="CA114" s="835">
        <v>2563525</v>
      </c>
      <c r="CB114" s="835"/>
      <c r="CC114" s="835"/>
      <c r="CD114" s="835"/>
      <c r="CE114" s="835"/>
      <c r="CF114" s="896">
        <v>24.6</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v>2700</v>
      </c>
      <c r="BR115" s="835"/>
      <c r="BS115" s="835"/>
      <c r="BT115" s="835"/>
      <c r="BU115" s="835"/>
      <c r="BV115" s="835">
        <v>900</v>
      </c>
      <c r="BW115" s="835"/>
      <c r="BX115" s="835"/>
      <c r="BY115" s="835"/>
      <c r="BZ115" s="835"/>
      <c r="CA115" s="835">
        <v>800</v>
      </c>
      <c r="CB115" s="835"/>
      <c r="CC115" s="835"/>
      <c r="CD115" s="835"/>
      <c r="CE115" s="835"/>
      <c r="CF115" s="896">
        <v>0</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5665682</v>
      </c>
      <c r="AB117" s="930"/>
      <c r="AC117" s="930"/>
      <c r="AD117" s="930"/>
      <c r="AE117" s="931"/>
      <c r="AF117" s="932">
        <v>5427543</v>
      </c>
      <c r="AG117" s="930"/>
      <c r="AH117" s="930"/>
      <c r="AI117" s="930"/>
      <c r="AJ117" s="931"/>
      <c r="AK117" s="932">
        <v>5237983</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287</v>
      </c>
      <c r="AG118" s="923"/>
      <c r="AH118" s="923"/>
      <c r="AI118" s="923"/>
      <c r="AJ118" s="924"/>
      <c r="AK118" s="925" t="s">
        <v>286</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440</v>
      </c>
      <c r="BP119" s="899"/>
      <c r="BQ119" s="903">
        <v>56821628</v>
      </c>
      <c r="BR119" s="866"/>
      <c r="BS119" s="866"/>
      <c r="BT119" s="866"/>
      <c r="BU119" s="866"/>
      <c r="BV119" s="866">
        <v>54167777</v>
      </c>
      <c r="BW119" s="866"/>
      <c r="BX119" s="866"/>
      <c r="BY119" s="866"/>
      <c r="BZ119" s="866"/>
      <c r="CA119" s="866">
        <v>51221739</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97761</v>
      </c>
      <c r="DH119" s="781"/>
      <c r="DI119" s="781"/>
      <c r="DJ119" s="781"/>
      <c r="DK119" s="782"/>
      <c r="DL119" s="783">
        <v>84941</v>
      </c>
      <c r="DM119" s="781"/>
      <c r="DN119" s="781"/>
      <c r="DO119" s="781"/>
      <c r="DP119" s="782"/>
      <c r="DQ119" s="783">
        <v>78153</v>
      </c>
      <c r="DR119" s="781"/>
      <c r="DS119" s="781"/>
      <c r="DT119" s="781"/>
      <c r="DU119" s="782"/>
      <c r="DV119" s="869">
        <v>0.7</v>
      </c>
      <c r="DW119" s="870"/>
      <c r="DX119" s="870"/>
      <c r="DY119" s="870"/>
      <c r="DZ119" s="871"/>
    </row>
    <row r="120" spans="1:130" s="199" customFormat="1" ht="26.25" customHeight="1">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11081062</v>
      </c>
      <c r="BR120" s="863"/>
      <c r="BS120" s="863"/>
      <c r="BT120" s="863"/>
      <c r="BU120" s="863"/>
      <c r="BV120" s="863">
        <v>12365351</v>
      </c>
      <c r="BW120" s="863"/>
      <c r="BX120" s="863"/>
      <c r="BY120" s="863"/>
      <c r="BZ120" s="863"/>
      <c r="CA120" s="863">
        <v>13576545</v>
      </c>
      <c r="CB120" s="863"/>
      <c r="CC120" s="863"/>
      <c r="CD120" s="863"/>
      <c r="CE120" s="863"/>
      <c r="CF120" s="887">
        <v>130.30000000000001</v>
      </c>
      <c r="CG120" s="888"/>
      <c r="CH120" s="888"/>
      <c r="CI120" s="888"/>
      <c r="CJ120" s="888"/>
      <c r="CK120" s="889" t="s">
        <v>444</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22145021</v>
      </c>
      <c r="DH120" s="863"/>
      <c r="DI120" s="863"/>
      <c r="DJ120" s="863"/>
      <c r="DK120" s="863"/>
      <c r="DL120" s="863">
        <v>20756982</v>
      </c>
      <c r="DM120" s="863"/>
      <c r="DN120" s="863"/>
      <c r="DO120" s="863"/>
      <c r="DP120" s="863"/>
      <c r="DQ120" s="863">
        <v>19136805</v>
      </c>
      <c r="DR120" s="863"/>
      <c r="DS120" s="863"/>
      <c r="DT120" s="863"/>
      <c r="DU120" s="863"/>
      <c r="DV120" s="864">
        <v>183.6</v>
      </c>
      <c r="DW120" s="864"/>
      <c r="DX120" s="864"/>
      <c r="DY120" s="864"/>
      <c r="DZ120" s="865"/>
    </row>
    <row r="121" spans="1:130" s="199" customFormat="1" ht="26.25" customHeight="1">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467210</v>
      </c>
      <c r="BR121" s="835"/>
      <c r="BS121" s="835"/>
      <c r="BT121" s="835"/>
      <c r="BU121" s="835"/>
      <c r="BV121" s="835">
        <v>392476</v>
      </c>
      <c r="BW121" s="835"/>
      <c r="BX121" s="835"/>
      <c r="BY121" s="835"/>
      <c r="BZ121" s="835"/>
      <c r="CA121" s="835">
        <v>330843</v>
      </c>
      <c r="CB121" s="835"/>
      <c r="CC121" s="835"/>
      <c r="CD121" s="835"/>
      <c r="CE121" s="835"/>
      <c r="CF121" s="896">
        <v>3.2</v>
      </c>
      <c r="CG121" s="897"/>
      <c r="CH121" s="897"/>
      <c r="CI121" s="897"/>
      <c r="CJ121" s="897"/>
      <c r="CK121" s="890"/>
      <c r="CL121" s="876"/>
      <c r="CM121" s="876"/>
      <c r="CN121" s="876"/>
      <c r="CO121" s="877"/>
      <c r="CP121" s="856" t="s">
        <v>392</v>
      </c>
      <c r="CQ121" s="857"/>
      <c r="CR121" s="857"/>
      <c r="CS121" s="857"/>
      <c r="CT121" s="857"/>
      <c r="CU121" s="857"/>
      <c r="CV121" s="857"/>
      <c r="CW121" s="857"/>
      <c r="CX121" s="857"/>
      <c r="CY121" s="857"/>
      <c r="CZ121" s="857"/>
      <c r="DA121" s="857"/>
      <c r="DB121" s="857"/>
      <c r="DC121" s="857"/>
      <c r="DD121" s="857"/>
      <c r="DE121" s="857"/>
      <c r="DF121" s="858"/>
      <c r="DG121" s="834">
        <v>2672619</v>
      </c>
      <c r="DH121" s="835"/>
      <c r="DI121" s="835"/>
      <c r="DJ121" s="835"/>
      <c r="DK121" s="835"/>
      <c r="DL121" s="835">
        <v>2667677</v>
      </c>
      <c r="DM121" s="835"/>
      <c r="DN121" s="835"/>
      <c r="DO121" s="835"/>
      <c r="DP121" s="835"/>
      <c r="DQ121" s="835">
        <v>2585472</v>
      </c>
      <c r="DR121" s="835"/>
      <c r="DS121" s="835"/>
      <c r="DT121" s="835"/>
      <c r="DU121" s="835"/>
      <c r="DV121" s="812">
        <v>24.8</v>
      </c>
      <c r="DW121" s="812"/>
      <c r="DX121" s="812"/>
      <c r="DY121" s="812"/>
      <c r="DZ121" s="813"/>
    </row>
    <row r="122" spans="1:130" s="199" customFormat="1" ht="26.25" customHeight="1">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36482853</v>
      </c>
      <c r="BR122" s="866"/>
      <c r="BS122" s="866"/>
      <c r="BT122" s="866"/>
      <c r="BU122" s="866"/>
      <c r="BV122" s="866">
        <v>34781845</v>
      </c>
      <c r="BW122" s="866"/>
      <c r="BX122" s="866"/>
      <c r="BY122" s="866"/>
      <c r="BZ122" s="866"/>
      <c r="CA122" s="866">
        <v>33287362</v>
      </c>
      <c r="CB122" s="866"/>
      <c r="CC122" s="866"/>
      <c r="CD122" s="866"/>
      <c r="CE122" s="866"/>
      <c r="CF122" s="867">
        <v>319.39999999999998</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527927</v>
      </c>
      <c r="DH122" s="835"/>
      <c r="DI122" s="835"/>
      <c r="DJ122" s="835"/>
      <c r="DK122" s="835"/>
      <c r="DL122" s="835">
        <v>490524</v>
      </c>
      <c r="DM122" s="835"/>
      <c r="DN122" s="835"/>
      <c r="DO122" s="835"/>
      <c r="DP122" s="835"/>
      <c r="DQ122" s="835">
        <v>451014</v>
      </c>
      <c r="DR122" s="835"/>
      <c r="DS122" s="835"/>
      <c r="DT122" s="835"/>
      <c r="DU122" s="835"/>
      <c r="DV122" s="812">
        <v>4.3</v>
      </c>
      <c r="DW122" s="812"/>
      <c r="DX122" s="812"/>
      <c r="DY122" s="812"/>
      <c r="DZ122" s="813"/>
    </row>
    <row r="123" spans="1:130" s="199" customFormat="1" ht="26.25" customHeight="1">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448</v>
      </c>
      <c r="BP123" s="899"/>
      <c r="BQ123" s="853">
        <v>48031125</v>
      </c>
      <c r="BR123" s="854"/>
      <c r="BS123" s="854"/>
      <c r="BT123" s="854"/>
      <c r="BU123" s="854"/>
      <c r="BV123" s="854">
        <v>47539672</v>
      </c>
      <c r="BW123" s="854"/>
      <c r="BX123" s="854"/>
      <c r="BY123" s="854"/>
      <c r="BZ123" s="854"/>
      <c r="CA123" s="854">
        <v>47194750</v>
      </c>
      <c r="CB123" s="854"/>
      <c r="CC123" s="854"/>
      <c r="CD123" s="854"/>
      <c r="CE123" s="854"/>
      <c r="CF123" s="764"/>
      <c r="CG123" s="765"/>
      <c r="CH123" s="765"/>
      <c r="CI123" s="765"/>
      <c r="CJ123" s="855"/>
      <c r="CK123" s="890"/>
      <c r="CL123" s="876"/>
      <c r="CM123" s="876"/>
      <c r="CN123" s="876"/>
      <c r="CO123" s="877"/>
      <c r="CP123" s="856" t="s">
        <v>449</v>
      </c>
      <c r="CQ123" s="857"/>
      <c r="CR123" s="857"/>
      <c r="CS123" s="857"/>
      <c r="CT123" s="857"/>
      <c r="CU123" s="857"/>
      <c r="CV123" s="857"/>
      <c r="CW123" s="857"/>
      <c r="CX123" s="857"/>
      <c r="CY123" s="857"/>
      <c r="CZ123" s="857"/>
      <c r="DA123" s="857"/>
      <c r="DB123" s="857"/>
      <c r="DC123" s="857"/>
      <c r="DD123" s="857"/>
      <c r="DE123" s="857"/>
      <c r="DF123" s="858"/>
      <c r="DG123" s="797">
        <v>75914</v>
      </c>
      <c r="DH123" s="798"/>
      <c r="DI123" s="798"/>
      <c r="DJ123" s="798"/>
      <c r="DK123" s="799"/>
      <c r="DL123" s="800">
        <v>63328</v>
      </c>
      <c r="DM123" s="798"/>
      <c r="DN123" s="798"/>
      <c r="DO123" s="798"/>
      <c r="DP123" s="799"/>
      <c r="DQ123" s="800">
        <v>55104</v>
      </c>
      <c r="DR123" s="798"/>
      <c r="DS123" s="798"/>
      <c r="DT123" s="798"/>
      <c r="DU123" s="799"/>
      <c r="DV123" s="845">
        <v>0.5</v>
      </c>
      <c r="DW123" s="846"/>
      <c r="DX123" s="846"/>
      <c r="DY123" s="846"/>
      <c r="DZ123" s="847"/>
    </row>
    <row r="124" spans="1:130" s="199" customFormat="1" ht="26.25" customHeight="1" thickBot="1">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79</v>
      </c>
      <c r="BR124" s="852"/>
      <c r="BS124" s="852"/>
      <c r="BT124" s="852"/>
      <c r="BU124" s="852"/>
      <c r="BV124" s="852">
        <v>60.5</v>
      </c>
      <c r="BW124" s="852"/>
      <c r="BX124" s="852"/>
      <c r="BY124" s="852"/>
      <c r="BZ124" s="852"/>
      <c r="CA124" s="852">
        <v>38.6</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v>13928</v>
      </c>
      <c r="DH124" s="781"/>
      <c r="DI124" s="781"/>
      <c r="DJ124" s="781"/>
      <c r="DK124" s="782"/>
      <c r="DL124" s="783">
        <v>11487</v>
      </c>
      <c r="DM124" s="781"/>
      <c r="DN124" s="781"/>
      <c r="DO124" s="781"/>
      <c r="DP124" s="782"/>
      <c r="DQ124" s="783">
        <v>9069</v>
      </c>
      <c r="DR124" s="781"/>
      <c r="DS124" s="781"/>
      <c r="DT124" s="781"/>
      <c r="DU124" s="782"/>
      <c r="DV124" s="869">
        <v>0.1</v>
      </c>
      <c r="DW124" s="870"/>
      <c r="DX124" s="870"/>
      <c r="DY124" s="870"/>
      <c r="DZ124" s="871"/>
    </row>
    <row r="125" spans="1:130" s="199" customFormat="1" ht="26.25" customHeight="1">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v>79147</v>
      </c>
      <c r="AB128" s="819"/>
      <c r="AC128" s="819"/>
      <c r="AD128" s="819"/>
      <c r="AE128" s="820"/>
      <c r="AF128" s="821">
        <v>77265</v>
      </c>
      <c r="AG128" s="819"/>
      <c r="AH128" s="819"/>
      <c r="AI128" s="819"/>
      <c r="AJ128" s="820"/>
      <c r="AK128" s="821">
        <v>70308</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113</v>
      </c>
      <c r="BG128" s="805"/>
      <c r="BH128" s="805"/>
      <c r="BI128" s="805"/>
      <c r="BJ128" s="805"/>
      <c r="BK128" s="805"/>
      <c r="BL128" s="828"/>
      <c r="BM128" s="804">
        <v>12.84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v>2700</v>
      </c>
      <c r="DH128" s="809"/>
      <c r="DI128" s="809"/>
      <c r="DJ128" s="809"/>
      <c r="DK128" s="809"/>
      <c r="DL128" s="809">
        <v>900</v>
      </c>
      <c r="DM128" s="809"/>
      <c r="DN128" s="809"/>
      <c r="DO128" s="809"/>
      <c r="DP128" s="809"/>
      <c r="DQ128" s="809">
        <v>800</v>
      </c>
      <c r="DR128" s="809"/>
      <c r="DS128" s="809"/>
      <c r="DT128" s="809"/>
      <c r="DU128" s="809"/>
      <c r="DV128" s="810">
        <v>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15131467</v>
      </c>
      <c r="AB129" s="798"/>
      <c r="AC129" s="798"/>
      <c r="AD129" s="798"/>
      <c r="AE129" s="799"/>
      <c r="AF129" s="800">
        <v>14854012</v>
      </c>
      <c r="AG129" s="798"/>
      <c r="AH129" s="798"/>
      <c r="AI129" s="798"/>
      <c r="AJ129" s="799"/>
      <c r="AK129" s="800">
        <v>14192034</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113</v>
      </c>
      <c r="BG129" s="788"/>
      <c r="BH129" s="788"/>
      <c r="BI129" s="788"/>
      <c r="BJ129" s="788"/>
      <c r="BK129" s="788"/>
      <c r="BL129" s="789"/>
      <c r="BM129" s="787">
        <v>17.84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4016796</v>
      </c>
      <c r="AB130" s="798"/>
      <c r="AC130" s="798"/>
      <c r="AD130" s="798"/>
      <c r="AE130" s="799"/>
      <c r="AF130" s="800">
        <v>3916007</v>
      </c>
      <c r="AG130" s="798"/>
      <c r="AH130" s="798"/>
      <c r="AI130" s="798"/>
      <c r="AJ130" s="799"/>
      <c r="AK130" s="800">
        <v>3771480</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13.5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11114671</v>
      </c>
      <c r="AB131" s="781"/>
      <c r="AC131" s="781"/>
      <c r="AD131" s="781"/>
      <c r="AE131" s="782"/>
      <c r="AF131" s="783">
        <v>10938005</v>
      </c>
      <c r="AG131" s="781"/>
      <c r="AH131" s="781"/>
      <c r="AI131" s="781"/>
      <c r="AJ131" s="782"/>
      <c r="AK131" s="783">
        <v>10420554</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v>38.6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14.12312609</v>
      </c>
      <c r="AB132" s="761"/>
      <c r="AC132" s="761"/>
      <c r="AD132" s="761"/>
      <c r="AE132" s="762"/>
      <c r="AF132" s="763">
        <v>13.112729420000001</v>
      </c>
      <c r="AG132" s="761"/>
      <c r="AH132" s="761"/>
      <c r="AI132" s="761"/>
      <c r="AJ132" s="762"/>
      <c r="AK132" s="763">
        <v>13.398471900000001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15</v>
      </c>
      <c r="AB133" s="740"/>
      <c r="AC133" s="740"/>
      <c r="AD133" s="740"/>
      <c r="AE133" s="741"/>
      <c r="AF133" s="739">
        <v>14</v>
      </c>
      <c r="AG133" s="740"/>
      <c r="AH133" s="740"/>
      <c r="AI133" s="740"/>
      <c r="AJ133" s="741"/>
      <c r="AK133" s="739">
        <v>13.5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7" zoomScaleNormal="85" zoomScaleSheetLayoutView="55" workbookViewId="0">
      <selection activeCell="AG28" sqref="AG28"/>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7" zoomScaleNormal="40" zoomScaleSheetLayoutView="55" workbookViewId="0">
      <selection activeCell="W4" sqref="W4"/>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B2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52" t="s">
        <v>477</v>
      </c>
      <c r="L7" s="256"/>
      <c r="M7" s="257" t="s">
        <v>478</v>
      </c>
      <c r="N7" s="258"/>
    </row>
    <row r="8" spans="1:16">
      <c r="A8" s="250"/>
      <c r="B8" s="246"/>
      <c r="C8" s="246"/>
      <c r="D8" s="246"/>
      <c r="E8" s="246"/>
      <c r="F8" s="246"/>
      <c r="G8" s="259"/>
      <c r="H8" s="260"/>
      <c r="I8" s="260"/>
      <c r="J8" s="261"/>
      <c r="K8" s="1153"/>
      <c r="L8" s="262" t="s">
        <v>479</v>
      </c>
      <c r="M8" s="263" t="s">
        <v>480</v>
      </c>
      <c r="N8" s="264" t="s">
        <v>481</v>
      </c>
    </row>
    <row r="9" spans="1:16">
      <c r="A9" s="250"/>
      <c r="B9" s="246"/>
      <c r="C9" s="246"/>
      <c r="D9" s="246"/>
      <c r="E9" s="246"/>
      <c r="F9" s="246"/>
      <c r="G9" s="1166" t="s">
        <v>482</v>
      </c>
      <c r="H9" s="1167"/>
      <c r="I9" s="1167"/>
      <c r="J9" s="1168"/>
      <c r="K9" s="265">
        <v>3525225</v>
      </c>
      <c r="L9" s="266">
        <v>122689</v>
      </c>
      <c r="M9" s="267">
        <v>83477</v>
      </c>
      <c r="N9" s="268">
        <v>47</v>
      </c>
    </row>
    <row r="10" spans="1:16">
      <c r="A10" s="250"/>
      <c r="B10" s="246"/>
      <c r="C10" s="246"/>
      <c r="D10" s="246"/>
      <c r="E10" s="246"/>
      <c r="F10" s="246"/>
      <c r="G10" s="1166" t="s">
        <v>483</v>
      </c>
      <c r="H10" s="1167"/>
      <c r="I10" s="1167"/>
      <c r="J10" s="1168"/>
      <c r="K10" s="269">
        <v>450458</v>
      </c>
      <c r="L10" s="270">
        <v>15677</v>
      </c>
      <c r="M10" s="271">
        <v>6313</v>
      </c>
      <c r="N10" s="272">
        <v>148.30000000000001</v>
      </c>
    </row>
    <row r="11" spans="1:16" ht="13.5" customHeight="1">
      <c r="A11" s="250"/>
      <c r="B11" s="246"/>
      <c r="C11" s="246"/>
      <c r="D11" s="246"/>
      <c r="E11" s="246"/>
      <c r="F11" s="246"/>
      <c r="G11" s="1166" t="s">
        <v>484</v>
      </c>
      <c r="H11" s="1167"/>
      <c r="I11" s="1167"/>
      <c r="J11" s="1168"/>
      <c r="K11" s="269">
        <v>78469</v>
      </c>
      <c r="L11" s="270">
        <v>2731</v>
      </c>
      <c r="M11" s="271">
        <v>8598</v>
      </c>
      <c r="N11" s="272">
        <v>-68.2</v>
      </c>
    </row>
    <row r="12" spans="1:16" ht="13.5" customHeight="1">
      <c r="A12" s="250"/>
      <c r="B12" s="246"/>
      <c r="C12" s="246"/>
      <c r="D12" s="246"/>
      <c r="E12" s="246"/>
      <c r="F12" s="246"/>
      <c r="G12" s="1166" t="s">
        <v>485</v>
      </c>
      <c r="H12" s="1167"/>
      <c r="I12" s="1167"/>
      <c r="J12" s="1168"/>
      <c r="K12" s="269">
        <v>87949</v>
      </c>
      <c r="L12" s="270">
        <v>3061</v>
      </c>
      <c r="M12" s="271">
        <v>1600</v>
      </c>
      <c r="N12" s="272">
        <v>91.3</v>
      </c>
    </row>
    <row r="13" spans="1:16" ht="13.5" customHeight="1">
      <c r="A13" s="250"/>
      <c r="B13" s="246"/>
      <c r="C13" s="246"/>
      <c r="D13" s="246"/>
      <c r="E13" s="246"/>
      <c r="F13" s="246"/>
      <c r="G13" s="1166" t="s">
        <v>486</v>
      </c>
      <c r="H13" s="1167"/>
      <c r="I13" s="1167"/>
      <c r="J13" s="1168"/>
      <c r="K13" s="269" t="s">
        <v>487</v>
      </c>
      <c r="L13" s="270" t="s">
        <v>487</v>
      </c>
      <c r="M13" s="271" t="s">
        <v>487</v>
      </c>
      <c r="N13" s="272" t="s">
        <v>487</v>
      </c>
    </row>
    <row r="14" spans="1:16" ht="13.5" customHeight="1">
      <c r="A14" s="250"/>
      <c r="B14" s="246"/>
      <c r="C14" s="246"/>
      <c r="D14" s="246"/>
      <c r="E14" s="246"/>
      <c r="F14" s="246"/>
      <c r="G14" s="1166" t="s">
        <v>488</v>
      </c>
      <c r="H14" s="1167"/>
      <c r="I14" s="1167"/>
      <c r="J14" s="1168"/>
      <c r="K14" s="269">
        <v>63669</v>
      </c>
      <c r="L14" s="270">
        <v>2216</v>
      </c>
      <c r="M14" s="271">
        <v>3683</v>
      </c>
      <c r="N14" s="272">
        <v>-39.799999999999997</v>
      </c>
    </row>
    <row r="15" spans="1:16" ht="13.5" customHeight="1">
      <c r="A15" s="250"/>
      <c r="B15" s="246"/>
      <c r="C15" s="246"/>
      <c r="D15" s="246"/>
      <c r="E15" s="246"/>
      <c r="F15" s="246"/>
      <c r="G15" s="1166" t="s">
        <v>489</v>
      </c>
      <c r="H15" s="1167"/>
      <c r="I15" s="1167"/>
      <c r="J15" s="1168"/>
      <c r="K15" s="269">
        <v>12300</v>
      </c>
      <c r="L15" s="270">
        <v>428</v>
      </c>
      <c r="M15" s="271">
        <v>1742</v>
      </c>
      <c r="N15" s="272">
        <v>-75.400000000000006</v>
      </c>
    </row>
    <row r="16" spans="1:16">
      <c r="A16" s="250"/>
      <c r="B16" s="246"/>
      <c r="C16" s="246"/>
      <c r="D16" s="246"/>
      <c r="E16" s="246"/>
      <c r="F16" s="246"/>
      <c r="G16" s="1169" t="s">
        <v>490</v>
      </c>
      <c r="H16" s="1170"/>
      <c r="I16" s="1170"/>
      <c r="J16" s="1171"/>
      <c r="K16" s="270">
        <v>-354540</v>
      </c>
      <c r="L16" s="270">
        <v>-12339</v>
      </c>
      <c r="M16" s="271">
        <v>-8939</v>
      </c>
      <c r="N16" s="272">
        <v>38</v>
      </c>
    </row>
    <row r="17" spans="1:16">
      <c r="A17" s="250"/>
      <c r="B17" s="246"/>
      <c r="C17" s="246"/>
      <c r="D17" s="246"/>
      <c r="E17" s="246"/>
      <c r="F17" s="246"/>
      <c r="G17" s="1169" t="s">
        <v>170</v>
      </c>
      <c r="H17" s="1170"/>
      <c r="I17" s="1170"/>
      <c r="J17" s="1171"/>
      <c r="K17" s="270">
        <v>3863530</v>
      </c>
      <c r="L17" s="270">
        <v>134463</v>
      </c>
      <c r="M17" s="271">
        <v>96475</v>
      </c>
      <c r="N17" s="272">
        <v>39.4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63" t="s">
        <v>495</v>
      </c>
      <c r="H21" s="1164"/>
      <c r="I21" s="1164"/>
      <c r="J21" s="1165"/>
      <c r="K21" s="282">
        <v>14.44</v>
      </c>
      <c r="L21" s="283">
        <v>9.61</v>
      </c>
      <c r="M21" s="284">
        <v>4.83</v>
      </c>
      <c r="N21" s="251"/>
      <c r="O21" s="285"/>
      <c r="P21" s="281"/>
    </row>
    <row r="22" spans="1:16" s="286" customFormat="1">
      <c r="A22" s="281"/>
      <c r="B22" s="251"/>
      <c r="C22" s="251"/>
      <c r="D22" s="251"/>
      <c r="E22" s="251"/>
      <c r="F22" s="251"/>
      <c r="G22" s="1163" t="s">
        <v>496</v>
      </c>
      <c r="H22" s="1164"/>
      <c r="I22" s="1164"/>
      <c r="J22" s="1165"/>
      <c r="K22" s="287">
        <v>97.6</v>
      </c>
      <c r="L22" s="288">
        <v>97.6</v>
      </c>
      <c r="M22" s="289">
        <v>0</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52" t="s">
        <v>477</v>
      </c>
      <c r="L30" s="256"/>
      <c r="M30" s="257" t="s">
        <v>478</v>
      </c>
      <c r="N30" s="258"/>
    </row>
    <row r="31" spans="1:16">
      <c r="A31" s="250"/>
      <c r="B31" s="246"/>
      <c r="C31" s="246"/>
      <c r="D31" s="246"/>
      <c r="E31" s="246"/>
      <c r="F31" s="246"/>
      <c r="G31" s="259"/>
      <c r="H31" s="260"/>
      <c r="I31" s="260"/>
      <c r="J31" s="261"/>
      <c r="K31" s="1153"/>
      <c r="L31" s="262" t="s">
        <v>479</v>
      </c>
      <c r="M31" s="263" t="s">
        <v>480</v>
      </c>
      <c r="N31" s="264" t="s">
        <v>481</v>
      </c>
    </row>
    <row r="32" spans="1:16" ht="27" customHeight="1">
      <c r="A32" s="250"/>
      <c r="B32" s="246"/>
      <c r="C32" s="246"/>
      <c r="D32" s="246"/>
      <c r="E32" s="246"/>
      <c r="F32" s="246"/>
      <c r="G32" s="1154" t="s">
        <v>500</v>
      </c>
      <c r="H32" s="1155"/>
      <c r="I32" s="1155"/>
      <c r="J32" s="1156"/>
      <c r="K32" s="296">
        <v>3134804</v>
      </c>
      <c r="L32" s="296">
        <v>109101</v>
      </c>
      <c r="M32" s="297">
        <v>62872</v>
      </c>
      <c r="N32" s="298">
        <v>73.5</v>
      </c>
    </row>
    <row r="33" spans="1:16" ht="13.5" customHeight="1">
      <c r="A33" s="250"/>
      <c r="B33" s="246"/>
      <c r="C33" s="246"/>
      <c r="D33" s="246"/>
      <c r="E33" s="246"/>
      <c r="F33" s="246"/>
      <c r="G33" s="1154" t="s">
        <v>501</v>
      </c>
      <c r="H33" s="1155"/>
      <c r="I33" s="1155"/>
      <c r="J33" s="1156"/>
      <c r="K33" s="296" t="s">
        <v>487</v>
      </c>
      <c r="L33" s="296" t="s">
        <v>487</v>
      </c>
      <c r="M33" s="297" t="s">
        <v>487</v>
      </c>
      <c r="N33" s="298" t="s">
        <v>487</v>
      </c>
    </row>
    <row r="34" spans="1:16" ht="27" customHeight="1">
      <c r="A34" s="250"/>
      <c r="B34" s="246"/>
      <c r="C34" s="246"/>
      <c r="D34" s="246"/>
      <c r="E34" s="246"/>
      <c r="F34" s="246"/>
      <c r="G34" s="1154" t="s">
        <v>502</v>
      </c>
      <c r="H34" s="1155"/>
      <c r="I34" s="1155"/>
      <c r="J34" s="1156"/>
      <c r="K34" s="296" t="s">
        <v>487</v>
      </c>
      <c r="L34" s="296" t="s">
        <v>487</v>
      </c>
      <c r="M34" s="297">
        <v>20</v>
      </c>
      <c r="N34" s="298" t="s">
        <v>487</v>
      </c>
    </row>
    <row r="35" spans="1:16" ht="27" customHeight="1">
      <c r="A35" s="250"/>
      <c r="B35" s="246"/>
      <c r="C35" s="246"/>
      <c r="D35" s="246"/>
      <c r="E35" s="246"/>
      <c r="F35" s="246"/>
      <c r="G35" s="1154" t="s">
        <v>503</v>
      </c>
      <c r="H35" s="1155"/>
      <c r="I35" s="1155"/>
      <c r="J35" s="1156"/>
      <c r="K35" s="296">
        <v>2098227</v>
      </c>
      <c r="L35" s="296">
        <v>73025</v>
      </c>
      <c r="M35" s="297">
        <v>17600</v>
      </c>
      <c r="N35" s="298">
        <v>314.89999999999998</v>
      </c>
    </row>
    <row r="36" spans="1:16" ht="27" customHeight="1">
      <c r="A36" s="250"/>
      <c r="B36" s="246"/>
      <c r="C36" s="246"/>
      <c r="D36" s="246"/>
      <c r="E36" s="246"/>
      <c r="F36" s="246"/>
      <c r="G36" s="1154" t="s">
        <v>504</v>
      </c>
      <c r="H36" s="1155"/>
      <c r="I36" s="1155"/>
      <c r="J36" s="1156"/>
      <c r="K36" s="296">
        <v>4952</v>
      </c>
      <c r="L36" s="296">
        <v>172</v>
      </c>
      <c r="M36" s="297">
        <v>3568</v>
      </c>
      <c r="N36" s="298">
        <v>-95.2</v>
      </c>
    </row>
    <row r="37" spans="1:16" ht="13.5" customHeight="1">
      <c r="A37" s="250"/>
      <c r="B37" s="246"/>
      <c r="C37" s="246"/>
      <c r="D37" s="246"/>
      <c r="E37" s="246"/>
      <c r="F37" s="246"/>
      <c r="G37" s="1154" t="s">
        <v>505</v>
      </c>
      <c r="H37" s="1155"/>
      <c r="I37" s="1155"/>
      <c r="J37" s="1156"/>
      <c r="K37" s="296" t="s">
        <v>487</v>
      </c>
      <c r="L37" s="296" t="s">
        <v>487</v>
      </c>
      <c r="M37" s="297">
        <v>1129</v>
      </c>
      <c r="N37" s="298" t="s">
        <v>487</v>
      </c>
    </row>
    <row r="38" spans="1:16" ht="27" customHeight="1">
      <c r="A38" s="250"/>
      <c r="B38" s="246"/>
      <c r="C38" s="246"/>
      <c r="D38" s="246"/>
      <c r="E38" s="246"/>
      <c r="F38" s="246"/>
      <c r="G38" s="1157" t="s">
        <v>506</v>
      </c>
      <c r="H38" s="1158"/>
      <c r="I38" s="1158"/>
      <c r="J38" s="1159"/>
      <c r="K38" s="299" t="s">
        <v>487</v>
      </c>
      <c r="L38" s="299" t="s">
        <v>487</v>
      </c>
      <c r="M38" s="300">
        <v>2</v>
      </c>
      <c r="N38" s="301" t="s">
        <v>487</v>
      </c>
      <c r="O38" s="295"/>
    </row>
    <row r="39" spans="1:16">
      <c r="A39" s="250"/>
      <c r="B39" s="246"/>
      <c r="C39" s="246"/>
      <c r="D39" s="246"/>
      <c r="E39" s="246"/>
      <c r="F39" s="246"/>
      <c r="G39" s="1157" t="s">
        <v>507</v>
      </c>
      <c r="H39" s="1158"/>
      <c r="I39" s="1158"/>
      <c r="J39" s="1159"/>
      <c r="K39" s="302">
        <v>-70308</v>
      </c>
      <c r="L39" s="302">
        <v>-2447</v>
      </c>
      <c r="M39" s="303">
        <v>-3135</v>
      </c>
      <c r="N39" s="304">
        <v>-21.9</v>
      </c>
      <c r="O39" s="295"/>
    </row>
    <row r="40" spans="1:16" ht="27" customHeight="1">
      <c r="A40" s="250"/>
      <c r="B40" s="246"/>
      <c r="C40" s="246"/>
      <c r="D40" s="246"/>
      <c r="E40" s="246"/>
      <c r="F40" s="246"/>
      <c r="G40" s="1154" t="s">
        <v>508</v>
      </c>
      <c r="H40" s="1155"/>
      <c r="I40" s="1155"/>
      <c r="J40" s="1156"/>
      <c r="K40" s="302">
        <v>-3771480</v>
      </c>
      <c r="L40" s="302">
        <v>-131260</v>
      </c>
      <c r="M40" s="303">
        <v>-59327</v>
      </c>
      <c r="N40" s="304">
        <v>121.2</v>
      </c>
      <c r="O40" s="295"/>
    </row>
    <row r="41" spans="1:16">
      <c r="A41" s="250"/>
      <c r="B41" s="246"/>
      <c r="C41" s="246"/>
      <c r="D41" s="246"/>
      <c r="E41" s="246"/>
      <c r="F41" s="246"/>
      <c r="G41" s="1160" t="s">
        <v>281</v>
      </c>
      <c r="H41" s="1161"/>
      <c r="I41" s="1161"/>
      <c r="J41" s="1162"/>
      <c r="K41" s="296">
        <v>1396195</v>
      </c>
      <c r="L41" s="302">
        <v>48592</v>
      </c>
      <c r="M41" s="303">
        <v>22729</v>
      </c>
      <c r="N41" s="304">
        <v>113.8</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47" t="s">
        <v>477</v>
      </c>
      <c r="J49" s="1149" t="s">
        <v>512</v>
      </c>
      <c r="K49" s="1150"/>
      <c r="L49" s="1150"/>
      <c r="M49" s="1150"/>
      <c r="N49" s="1151"/>
    </row>
    <row r="50" spans="1:14">
      <c r="A50" s="250"/>
      <c r="B50" s="246"/>
      <c r="C50" s="246"/>
      <c r="D50" s="246"/>
      <c r="E50" s="246"/>
      <c r="F50" s="246"/>
      <c r="G50" s="314"/>
      <c r="H50" s="315"/>
      <c r="I50" s="1148"/>
      <c r="J50" s="316" t="s">
        <v>513</v>
      </c>
      <c r="K50" s="317" t="s">
        <v>514</v>
      </c>
      <c r="L50" s="318" t="s">
        <v>515</v>
      </c>
      <c r="M50" s="319" t="s">
        <v>516</v>
      </c>
      <c r="N50" s="320" t="s">
        <v>517</v>
      </c>
    </row>
    <row r="51" spans="1:14">
      <c r="A51" s="250"/>
      <c r="B51" s="246"/>
      <c r="C51" s="246"/>
      <c r="D51" s="246"/>
      <c r="E51" s="246"/>
      <c r="F51" s="246"/>
      <c r="G51" s="312" t="s">
        <v>518</v>
      </c>
      <c r="H51" s="313"/>
      <c r="I51" s="321">
        <v>2277543</v>
      </c>
      <c r="J51" s="322">
        <v>74434</v>
      </c>
      <c r="K51" s="323">
        <v>-18.3</v>
      </c>
      <c r="L51" s="324">
        <v>75709</v>
      </c>
      <c r="M51" s="325">
        <v>12.7</v>
      </c>
      <c r="N51" s="326">
        <v>-31</v>
      </c>
    </row>
    <row r="52" spans="1:14">
      <c r="A52" s="250"/>
      <c r="B52" s="246"/>
      <c r="C52" s="246"/>
      <c r="D52" s="246"/>
      <c r="E52" s="246"/>
      <c r="F52" s="246"/>
      <c r="G52" s="327"/>
      <c r="H52" s="328" t="s">
        <v>519</v>
      </c>
      <c r="I52" s="329">
        <v>662120</v>
      </c>
      <c r="J52" s="330">
        <v>21639</v>
      </c>
      <c r="K52" s="331">
        <v>-29.5</v>
      </c>
      <c r="L52" s="332">
        <v>35212</v>
      </c>
      <c r="M52" s="333">
        <v>0</v>
      </c>
      <c r="N52" s="334">
        <v>-29.5</v>
      </c>
    </row>
    <row r="53" spans="1:14">
      <c r="A53" s="250"/>
      <c r="B53" s="246"/>
      <c r="C53" s="246"/>
      <c r="D53" s="246"/>
      <c r="E53" s="246"/>
      <c r="F53" s="246"/>
      <c r="G53" s="312" t="s">
        <v>520</v>
      </c>
      <c r="H53" s="313"/>
      <c r="I53" s="321">
        <v>4328657</v>
      </c>
      <c r="J53" s="322">
        <v>142568</v>
      </c>
      <c r="K53" s="323">
        <v>91.5</v>
      </c>
      <c r="L53" s="324">
        <v>90961</v>
      </c>
      <c r="M53" s="325">
        <v>20.100000000000001</v>
      </c>
      <c r="N53" s="326">
        <v>71.400000000000006</v>
      </c>
    </row>
    <row r="54" spans="1:14">
      <c r="A54" s="250"/>
      <c r="B54" s="246"/>
      <c r="C54" s="246"/>
      <c r="D54" s="246"/>
      <c r="E54" s="246"/>
      <c r="F54" s="246"/>
      <c r="G54" s="327"/>
      <c r="H54" s="328" t="s">
        <v>519</v>
      </c>
      <c r="I54" s="329">
        <v>1588177</v>
      </c>
      <c r="J54" s="330">
        <v>52308</v>
      </c>
      <c r="K54" s="331">
        <v>141.69999999999999</v>
      </c>
      <c r="L54" s="332">
        <v>37720</v>
      </c>
      <c r="M54" s="333">
        <v>7.1</v>
      </c>
      <c r="N54" s="334">
        <v>134.6</v>
      </c>
    </row>
    <row r="55" spans="1:14">
      <c r="A55" s="250"/>
      <c r="B55" s="246"/>
      <c r="C55" s="246"/>
      <c r="D55" s="246"/>
      <c r="E55" s="246"/>
      <c r="F55" s="246"/>
      <c r="G55" s="312" t="s">
        <v>521</v>
      </c>
      <c r="H55" s="313"/>
      <c r="I55" s="321">
        <v>3372105</v>
      </c>
      <c r="J55" s="322">
        <v>113109</v>
      </c>
      <c r="K55" s="323">
        <v>-20.7</v>
      </c>
      <c r="L55" s="324">
        <v>106614</v>
      </c>
      <c r="M55" s="325">
        <v>17.2</v>
      </c>
      <c r="N55" s="326">
        <v>-37.9</v>
      </c>
    </row>
    <row r="56" spans="1:14">
      <c r="A56" s="250"/>
      <c r="B56" s="246"/>
      <c r="C56" s="246"/>
      <c r="D56" s="246"/>
      <c r="E56" s="246"/>
      <c r="F56" s="246"/>
      <c r="G56" s="327"/>
      <c r="H56" s="328" t="s">
        <v>519</v>
      </c>
      <c r="I56" s="329">
        <v>1291725</v>
      </c>
      <c r="J56" s="330">
        <v>43328</v>
      </c>
      <c r="K56" s="331">
        <v>-17.2</v>
      </c>
      <c r="L56" s="332">
        <v>45545</v>
      </c>
      <c r="M56" s="333">
        <v>20.7</v>
      </c>
      <c r="N56" s="334">
        <v>-37.9</v>
      </c>
    </row>
    <row r="57" spans="1:14">
      <c r="A57" s="250"/>
      <c r="B57" s="246"/>
      <c r="C57" s="246"/>
      <c r="D57" s="246"/>
      <c r="E57" s="246"/>
      <c r="F57" s="246"/>
      <c r="G57" s="312" t="s">
        <v>522</v>
      </c>
      <c r="H57" s="313"/>
      <c r="I57" s="321">
        <v>1698057</v>
      </c>
      <c r="J57" s="322">
        <v>58125</v>
      </c>
      <c r="K57" s="323">
        <v>-48.6</v>
      </c>
      <c r="L57" s="324">
        <v>85459</v>
      </c>
      <c r="M57" s="325">
        <v>-19.8</v>
      </c>
      <c r="N57" s="326">
        <v>-28.8</v>
      </c>
    </row>
    <row r="58" spans="1:14">
      <c r="A58" s="250"/>
      <c r="B58" s="246"/>
      <c r="C58" s="246"/>
      <c r="D58" s="246"/>
      <c r="E58" s="246"/>
      <c r="F58" s="246"/>
      <c r="G58" s="327"/>
      <c r="H58" s="328" t="s">
        <v>519</v>
      </c>
      <c r="I58" s="329">
        <v>1104314</v>
      </c>
      <c r="J58" s="330">
        <v>37801</v>
      </c>
      <c r="K58" s="331">
        <v>-12.8</v>
      </c>
      <c r="L58" s="332">
        <v>44378</v>
      </c>
      <c r="M58" s="333">
        <v>-2.6</v>
      </c>
      <c r="N58" s="334">
        <v>-10.199999999999999</v>
      </c>
    </row>
    <row r="59" spans="1:14">
      <c r="A59" s="250"/>
      <c r="B59" s="246"/>
      <c r="C59" s="246"/>
      <c r="D59" s="246"/>
      <c r="E59" s="246"/>
      <c r="F59" s="246"/>
      <c r="G59" s="312" t="s">
        <v>523</v>
      </c>
      <c r="H59" s="313"/>
      <c r="I59" s="321">
        <v>1634601</v>
      </c>
      <c r="J59" s="322">
        <v>56889</v>
      </c>
      <c r="K59" s="323">
        <v>-2.1</v>
      </c>
      <c r="L59" s="324">
        <v>78864</v>
      </c>
      <c r="M59" s="325">
        <v>-7.7</v>
      </c>
      <c r="N59" s="326">
        <v>5.6</v>
      </c>
    </row>
    <row r="60" spans="1:14">
      <c r="A60" s="250"/>
      <c r="B60" s="246"/>
      <c r="C60" s="246"/>
      <c r="D60" s="246"/>
      <c r="E60" s="246"/>
      <c r="F60" s="246"/>
      <c r="G60" s="327"/>
      <c r="H60" s="328" t="s">
        <v>519</v>
      </c>
      <c r="I60" s="335">
        <v>1176919</v>
      </c>
      <c r="J60" s="330">
        <v>40961</v>
      </c>
      <c r="K60" s="331">
        <v>8.4</v>
      </c>
      <c r="L60" s="332">
        <v>46136</v>
      </c>
      <c r="M60" s="333">
        <v>4</v>
      </c>
      <c r="N60" s="334">
        <v>4.4000000000000004</v>
      </c>
    </row>
    <row r="61" spans="1:14">
      <c r="A61" s="250"/>
      <c r="B61" s="246"/>
      <c r="C61" s="246"/>
      <c r="D61" s="246"/>
      <c r="E61" s="246"/>
      <c r="F61" s="246"/>
      <c r="G61" s="312" t="s">
        <v>524</v>
      </c>
      <c r="H61" s="336"/>
      <c r="I61" s="337">
        <v>2662193</v>
      </c>
      <c r="J61" s="338">
        <v>89025</v>
      </c>
      <c r="K61" s="339">
        <v>0.4</v>
      </c>
      <c r="L61" s="340">
        <v>87521</v>
      </c>
      <c r="M61" s="341">
        <v>4.5</v>
      </c>
      <c r="N61" s="326">
        <v>-4.0999999999999996</v>
      </c>
    </row>
    <row r="62" spans="1:14">
      <c r="A62" s="250"/>
      <c r="B62" s="246"/>
      <c r="C62" s="246"/>
      <c r="D62" s="246"/>
      <c r="E62" s="246"/>
      <c r="F62" s="246"/>
      <c r="G62" s="327"/>
      <c r="H62" s="328" t="s">
        <v>519</v>
      </c>
      <c r="I62" s="329">
        <v>1164651</v>
      </c>
      <c r="J62" s="330">
        <v>39207</v>
      </c>
      <c r="K62" s="331">
        <v>18.100000000000001</v>
      </c>
      <c r="L62" s="332">
        <v>41798</v>
      </c>
      <c r="M62" s="333">
        <v>5.8</v>
      </c>
      <c r="N62" s="334">
        <v>12.3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1" zoomScaleNormal="100" zoomScaleSheetLayoutView="55" workbookViewId="0">
      <selection activeCell="K104" sqref="K10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election activeCell="I99" sqref="I9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7" zoomScaleSheetLayoutView="100" workbookViewId="0">
      <selection activeCell="L44" sqref="L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2" t="s">
        <v>3</v>
      </c>
      <c r="D47" s="1172"/>
      <c r="E47" s="1173"/>
      <c r="F47" s="11">
        <v>25.01</v>
      </c>
      <c r="G47" s="12">
        <v>28.15</v>
      </c>
      <c r="H47" s="12">
        <v>32.01</v>
      </c>
      <c r="I47" s="12">
        <v>42.17</v>
      </c>
      <c r="J47" s="13">
        <v>49.49</v>
      </c>
    </row>
    <row r="48" spans="2:10" ht="57.75" customHeight="1">
      <c r="B48" s="14"/>
      <c r="C48" s="1174" t="s">
        <v>4</v>
      </c>
      <c r="D48" s="1174"/>
      <c r="E48" s="1175"/>
      <c r="F48" s="15">
        <v>7.05</v>
      </c>
      <c r="G48" s="16">
        <v>7.06</v>
      </c>
      <c r="H48" s="16">
        <v>7.47</v>
      </c>
      <c r="I48" s="16">
        <v>8.5500000000000007</v>
      </c>
      <c r="J48" s="17">
        <v>7.29</v>
      </c>
    </row>
    <row r="49" spans="2:10" ht="57.75" customHeight="1" thickBot="1">
      <c r="B49" s="18"/>
      <c r="C49" s="1176" t="s">
        <v>5</v>
      </c>
      <c r="D49" s="1176"/>
      <c r="E49" s="1177"/>
      <c r="F49" s="19" t="s">
        <v>531</v>
      </c>
      <c r="G49" s="20">
        <v>1.88</v>
      </c>
      <c r="H49" s="20">
        <v>2.44</v>
      </c>
      <c r="I49" s="20">
        <v>7.39</v>
      </c>
      <c r="J49" s="21" t="s">
        <v>532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2018-04-17T01:52:19Z</cp:lastPrinted>
  <dcterms:created xsi:type="dcterms:W3CDTF">2018-01-24T05:55:26Z</dcterms:created>
  <dcterms:modified xsi:type="dcterms:W3CDTF">2018-10-26T06:09:38Z</dcterms:modified>
  <cp:category/>
</cp:coreProperties>
</file>