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80" yWindow="60" windowWidth="18075" windowHeight="9900" firstSheet="10" activeTab="15"/>
  </bookViews>
  <sheets>
    <sheet name="有形固定資産の明細" sheetId="1" r:id="rId1"/>
    <sheet name="有形固定資産に係る行政目的別の明細" sheetId="2" r:id="rId2"/>
    <sheet name="投資及び出資金の明細" sheetId="3" r:id="rId3"/>
    <sheet name="基金の明細" sheetId="4" r:id="rId4"/>
    <sheet name="貸付金の明細" sheetId="5" r:id="rId5"/>
    <sheet name="長期延滞債権の明細" sheetId="6" r:id="rId6"/>
    <sheet name="未収金の明細" sheetId="7" r:id="rId7"/>
    <sheet name="地方債等（借入先別）の明細" sheetId="8" r:id="rId8"/>
    <sheet name="地方債等（利率別）の明細" sheetId="9" r:id="rId9"/>
    <sheet name="地方債等（返済期間別）の明細" sheetId="10" r:id="rId10"/>
    <sheet name="特定の契約条項が付された地方債等の概要" sheetId="11" r:id="rId11"/>
    <sheet name="引当金の明細" sheetId="12" r:id="rId12"/>
    <sheet name="補助金等の明細" sheetId="13" r:id="rId13"/>
    <sheet name="財源の明細" sheetId="14" r:id="rId14"/>
    <sheet name="財源情報の明細" sheetId="15" r:id="rId15"/>
    <sheet name="資金の明細" sheetId="16" r:id="rId16"/>
  </sheets>
  <definedNames>
    <definedName name="_xlnm.Print_Titles" localSheetId="1">有形固定資産に係る行政目的別の明細!$1:$5</definedName>
    <definedName name="_xlnm.Print_Titles" localSheetId="0">有形固定資産の明細!$1:$5</definedName>
  </definedNames>
  <calcPr calcId="145621"/>
</workbook>
</file>

<file path=xl/calcChain.xml><?xml version="1.0" encoding="utf-8"?>
<calcChain xmlns="http://schemas.openxmlformats.org/spreadsheetml/2006/main">
  <c r="B7" i="16" l="1"/>
  <c r="E31" i="14" l="1"/>
  <c r="E28" i="14"/>
  <c r="E25" i="14"/>
  <c r="E29" i="14" s="1"/>
  <c r="E30" i="14" s="1"/>
  <c r="E18" i="14"/>
  <c r="E15" i="14"/>
  <c r="E19" i="14" s="1"/>
  <c r="E20" i="14" l="1"/>
  <c r="E32" i="14"/>
  <c r="D21" i="13" l="1"/>
  <c r="D20" i="13"/>
  <c r="D10" i="13"/>
  <c r="E12" i="12" l="1"/>
  <c r="D12" i="12"/>
  <c r="C12" i="12"/>
  <c r="B12" i="12"/>
  <c r="F11" i="12"/>
  <c r="F10" i="12"/>
  <c r="F9" i="12"/>
  <c r="F8" i="12"/>
  <c r="F7" i="12"/>
  <c r="F12" i="12" s="1"/>
  <c r="I6" i="10" l="1"/>
  <c r="A6" i="9" l="1"/>
  <c r="K19" i="8" l="1"/>
  <c r="G19" i="8"/>
  <c r="F19" i="8"/>
  <c r="E19" i="8"/>
  <c r="D19" i="8"/>
  <c r="C19" i="8"/>
  <c r="B18" i="8"/>
  <c r="B17" i="8"/>
  <c r="B16" i="8"/>
  <c r="B15" i="8"/>
  <c r="B13" i="8"/>
  <c r="B12" i="8"/>
  <c r="B11" i="8"/>
  <c r="B10" i="8"/>
  <c r="B9" i="8"/>
  <c r="B8" i="8"/>
  <c r="B19" i="8" s="1"/>
  <c r="C18" i="7" l="1"/>
  <c r="C19" i="7" s="1"/>
  <c r="B18" i="7"/>
  <c r="B9" i="7"/>
  <c r="B19" i="7" s="1"/>
  <c r="C19" i="6" l="1"/>
  <c r="C18" i="6"/>
  <c r="B18" i="6"/>
  <c r="B9" i="6"/>
  <c r="B19" i="6" s="1"/>
  <c r="D12" i="5" l="1"/>
  <c r="B12" i="5"/>
  <c r="F11" i="5"/>
  <c r="F10" i="5"/>
  <c r="F9" i="5"/>
  <c r="F12" i="5" s="1"/>
  <c r="F8" i="5"/>
  <c r="G22" i="4" l="1"/>
  <c r="D22" i="4"/>
  <c r="C22" i="4"/>
  <c r="F21" i="4"/>
  <c r="B21" i="4"/>
  <c r="B20" i="4"/>
  <c r="F20" i="4" s="1"/>
  <c r="F19" i="4"/>
  <c r="B19" i="4"/>
  <c r="B18" i="4"/>
  <c r="F18" i="4" s="1"/>
  <c r="F17" i="4"/>
  <c r="B17" i="4"/>
  <c r="B16" i="4"/>
  <c r="F16" i="4" s="1"/>
  <c r="F15" i="4"/>
  <c r="B15" i="4"/>
  <c r="B14" i="4"/>
  <c r="F14" i="4" s="1"/>
  <c r="F13" i="4"/>
  <c r="B13" i="4"/>
  <c r="B12" i="4"/>
  <c r="F12" i="4" s="1"/>
  <c r="F11" i="4"/>
  <c r="B11" i="4"/>
  <c r="B10" i="4"/>
  <c r="F10" i="4" s="1"/>
  <c r="F9" i="4"/>
  <c r="B9" i="4"/>
  <c r="B8" i="4"/>
  <c r="F8" i="4" s="1"/>
  <c r="F7" i="4"/>
  <c r="B7" i="4"/>
  <c r="B6" i="4"/>
  <c r="F6" i="4" s="1"/>
  <c r="F22" i="4" l="1"/>
  <c r="B22" i="4"/>
  <c r="K43" i="3" l="1"/>
  <c r="I43" i="3"/>
  <c r="F43" i="3"/>
  <c r="E43" i="3"/>
  <c r="D43" i="3"/>
  <c r="C43" i="3"/>
  <c r="B43" i="3"/>
  <c r="J42" i="3"/>
  <c r="G42" i="3"/>
  <c r="H42" i="3" s="1"/>
  <c r="J41" i="3"/>
  <c r="H41" i="3"/>
  <c r="G41" i="3"/>
  <c r="J40" i="3"/>
  <c r="G40" i="3"/>
  <c r="H40" i="3" s="1"/>
  <c r="J39" i="3"/>
  <c r="G39" i="3"/>
  <c r="H39" i="3" s="1"/>
  <c r="J38" i="3"/>
  <c r="G38" i="3"/>
  <c r="H38" i="3" s="1"/>
  <c r="J37" i="3"/>
  <c r="H37" i="3"/>
  <c r="G37" i="3"/>
  <c r="J36" i="3"/>
  <c r="G36" i="3"/>
  <c r="H36" i="3" s="1"/>
  <c r="J35" i="3"/>
  <c r="G35" i="3"/>
  <c r="H35" i="3" s="1"/>
  <c r="J34" i="3"/>
  <c r="G34" i="3"/>
  <c r="H34" i="3" s="1"/>
  <c r="J33" i="3"/>
  <c r="H33" i="3"/>
  <c r="G33" i="3"/>
  <c r="J32" i="3"/>
  <c r="G32" i="3"/>
  <c r="H32" i="3" s="1"/>
  <c r="J31" i="3"/>
  <c r="G31" i="3"/>
  <c r="H31" i="3" s="1"/>
  <c r="J30" i="3"/>
  <c r="G30" i="3"/>
  <c r="H30" i="3" s="1"/>
  <c r="J29" i="3"/>
  <c r="H29" i="3"/>
  <c r="G29" i="3"/>
  <c r="J28" i="3"/>
  <c r="G28" i="3"/>
  <c r="H28" i="3" s="1"/>
  <c r="J27" i="3"/>
  <c r="G27" i="3"/>
  <c r="H27" i="3" s="1"/>
  <c r="J26" i="3"/>
  <c r="J43" i="3" s="1"/>
  <c r="G26" i="3"/>
  <c r="H26" i="3" s="1"/>
  <c r="J25" i="3"/>
  <c r="H25" i="3"/>
  <c r="G25" i="3"/>
  <c r="J24" i="3"/>
  <c r="G24" i="3"/>
  <c r="H24" i="3" s="1"/>
  <c r="H43" i="3" s="1"/>
  <c r="J20" i="3"/>
  <c r="I20" i="3"/>
  <c r="F20" i="3"/>
  <c r="E20" i="3"/>
  <c r="D20" i="3"/>
  <c r="C20" i="3"/>
  <c r="B20" i="3"/>
  <c r="G19" i="3"/>
  <c r="H19" i="3" s="1"/>
  <c r="G18" i="3"/>
  <c r="H18" i="3" s="1"/>
  <c r="G17" i="3"/>
  <c r="H17" i="3" s="1"/>
  <c r="G16" i="3"/>
  <c r="H16" i="3" s="1"/>
  <c r="G15" i="3"/>
  <c r="H15" i="3" s="1"/>
  <c r="G14" i="3"/>
  <c r="H14" i="3" s="1"/>
  <c r="H10" i="3"/>
  <c r="G10" i="3"/>
  <c r="F10" i="3"/>
  <c r="E10" i="3"/>
  <c r="D10" i="3"/>
  <c r="C10" i="3"/>
  <c r="B10" i="3"/>
  <c r="H20" i="3" l="1"/>
</calcChain>
</file>

<file path=xl/sharedStrings.xml><?xml version="1.0" encoding="utf-8"?>
<sst xmlns="http://schemas.openxmlformats.org/spreadsheetml/2006/main" count="1147" uniqueCount="317">
  <si>
    <t>有形固定資産の明細</t>
  </si>
  <si>
    <t>自治体名：美作市</t>
  </si>
  <si>
    <t>年度：平成29年度</t>
  </si>
  <si>
    <t>会計：一般会計等</t>
  </si>
  <si>
    <t>（単位：千円）</t>
  </si>
  <si>
    <t>区分</t>
  </si>
  <si>
    <t>前年度末残高_x000D_
(A)</t>
  </si>
  <si>
    <t>本年度増加額_x000D_
(B)</t>
  </si>
  <si>
    <t>本年度減少額_x000D_
(C)</t>
  </si>
  <si>
    <t>本年度末残高_x000D_
(A)+(B)-(C)_x000D_
(D)</t>
  </si>
  <si>
    <t>本年度末_x000D_
減価償却累計額_x000D_
(E)</t>
  </si>
  <si>
    <t>本年度減価償却額_x000D_
(F)</t>
  </si>
  <si>
    <t>差引本年度末残高_x000D_
(D)-(E)_x000D_
(G)</t>
  </si>
  <si>
    <t>事業用資産</t>
  </si>
  <si>
    <t>　土地</t>
  </si>
  <si>
    <t>-</t>
  </si>
  <si>
    <t>　立木竹</t>
  </si>
  <si>
    <t>　建物</t>
  </si>
  <si>
    <t>　建物付属設備</t>
  </si>
  <si>
    <t>　工作物</t>
  </si>
  <si>
    <t>　船舶</t>
  </si>
  <si>
    <t>　浮標等</t>
  </si>
  <si>
    <t>　航空機</t>
  </si>
  <si>
    <t>　その他の有形固定資産</t>
  </si>
  <si>
    <t>　建設仮勘定</t>
  </si>
  <si>
    <t>インフラ資産</t>
  </si>
  <si>
    <t>　橋梁（公共土地）</t>
  </si>
  <si>
    <t>　道路（公共土地）</t>
  </si>
  <si>
    <t>　河川（公共土地）</t>
  </si>
  <si>
    <t>　ダム（公共土地）</t>
  </si>
  <si>
    <t>　山林（公共土地）</t>
  </si>
  <si>
    <t>　漁港・港湾（公共土地）</t>
  </si>
  <si>
    <t>　公園（公共土地）</t>
  </si>
  <si>
    <t>　下水道（公共土地）</t>
  </si>
  <si>
    <t>　防火水槽（公共土地）</t>
  </si>
  <si>
    <t>　下水処理（公共土地）</t>
  </si>
  <si>
    <t>　トンネル（公共土地）</t>
  </si>
  <si>
    <t>　農道（公共土地）</t>
  </si>
  <si>
    <t>　林道（公共土地）</t>
  </si>
  <si>
    <t>　その他（公共土地）</t>
  </si>
  <si>
    <t>　橋梁（公共建物）</t>
  </si>
  <si>
    <t>　道路（公共建物）</t>
  </si>
  <si>
    <t>　河川（公共建物）</t>
  </si>
  <si>
    <t>　ダム（公共建物）</t>
  </si>
  <si>
    <t>　山林（公共建物）</t>
  </si>
  <si>
    <t>　漁港・港湾（公共建物）</t>
  </si>
  <si>
    <t>　公園（公共建物）</t>
  </si>
  <si>
    <t>　下水道（公共建物）</t>
  </si>
  <si>
    <t>　防火水槽（公共建物）</t>
  </si>
  <si>
    <t>　下水処理（公共建物）</t>
  </si>
  <si>
    <t>　トンネル（公共建物）</t>
  </si>
  <si>
    <t>　農道（公共建物）</t>
  </si>
  <si>
    <t>　林道（公共建物）</t>
  </si>
  <si>
    <t>　その他（公共建物）</t>
  </si>
  <si>
    <t>　橋梁（公共工作物）</t>
  </si>
  <si>
    <t>　道路（公共工作物）</t>
  </si>
  <si>
    <t>　河川（公共工作物）</t>
  </si>
  <si>
    <t>　ダム（公共工作物）</t>
  </si>
  <si>
    <t>　山林（公共工作物）</t>
  </si>
  <si>
    <t>　漁港・港湾（公共工作物）</t>
  </si>
  <si>
    <t>　公園（公共工作物）</t>
  </si>
  <si>
    <t>　下水道（公共工作物）</t>
  </si>
  <si>
    <t>　防火水槽（公共工作物）</t>
  </si>
  <si>
    <t>　下水処理（公共工作物）</t>
  </si>
  <si>
    <t>　トンネル（公共工作物）</t>
  </si>
  <si>
    <t>　農道（公共工作物）</t>
  </si>
  <si>
    <t>　林道（公共工作物）</t>
  </si>
  <si>
    <t>　その他（公共工作物）</t>
  </si>
  <si>
    <t>　その他の公共用財産</t>
  </si>
  <si>
    <t>　公共用財産建設仮勘定</t>
  </si>
  <si>
    <t>物品</t>
  </si>
  <si>
    <t>　機械器具</t>
  </si>
  <si>
    <t>　物品</t>
  </si>
  <si>
    <t>　美術品</t>
  </si>
  <si>
    <t>合計</t>
  </si>
  <si>
    <t>有形固定資産に係る行政目的別の明細</t>
  </si>
  <si>
    <t>生活インフラ・_x000D_
国土保全</t>
  </si>
  <si>
    <t>教育</t>
  </si>
  <si>
    <t>福祉</t>
  </si>
  <si>
    <t>環境衛生</t>
  </si>
  <si>
    <t>産業振興</t>
  </si>
  <si>
    <t>消防</t>
  </si>
  <si>
    <t>総務</t>
  </si>
  <si>
    <t>投資及び出資金の明細</t>
  </si>
  <si>
    <t>年度：平成29年度</t>
    <phoneticPr fontId="6"/>
  </si>
  <si>
    <t>市場価格のあるもの</t>
  </si>
  <si>
    <t>(単位：千円)</t>
    <rPh sb="4" eb="6">
      <t>センエン</t>
    </rPh>
    <phoneticPr fontId="6"/>
  </si>
  <si>
    <t>銘柄名</t>
  </si>
  <si>
    <t>株数・口数など_x000D_
(A)</t>
  </si>
  <si>
    <t>時価単価_x000D_
(B)</t>
  </si>
  <si>
    <t>貸借対照表計上額_x000D_
(A) X (B)_x000D_
(C)</t>
  </si>
  <si>
    <t>取得単価_x000D_
(D)</t>
  </si>
  <si>
    <t>取得原価_x000D_
(A) X (D)_x000D_
(E)</t>
  </si>
  <si>
    <t>評価差額_x000D_
(C) - (E)_x000D_
(F)</t>
  </si>
  <si>
    <t>(参考)財産に関する_x000D_
調書記載額</t>
  </si>
  <si>
    <t>(株)トマト銀行</t>
    <rPh sb="0" eb="3">
      <t>カブシキガイシャ</t>
    </rPh>
    <rPh sb="6" eb="8">
      <t>ギンコウ</t>
    </rPh>
    <phoneticPr fontId="6"/>
  </si>
  <si>
    <t>市場価格のないもののうち連結対象団体に対するもの</t>
  </si>
  <si>
    <t>相手先名</t>
  </si>
  <si>
    <t>出資金額_x000D_
(貸借対照表計上額)_x000D_
(A)</t>
  </si>
  <si>
    <t>資産_x000D_
(B)</t>
  </si>
  <si>
    <t>負債_x000D_
(C)</t>
  </si>
  <si>
    <t>純資産額_x000D_
(B) - (C)_x000D_
(D)</t>
  </si>
  <si>
    <t>資本金_x000D_
(E)</t>
  </si>
  <si>
    <t>出資割合(%)_x000D_
(A) / (E)_x000D_
(F)</t>
  </si>
  <si>
    <t>実質価額_x000D_
(D) X (F)_x000D_
(G)</t>
  </si>
  <si>
    <t>投資損失引当金_x000D_
計上額_x000D_
(H)</t>
  </si>
  <si>
    <t>(有)特産館みまさか</t>
    <rPh sb="0" eb="3">
      <t>ユウゲンガイシャ</t>
    </rPh>
    <rPh sb="3" eb="5">
      <t>トクサン</t>
    </rPh>
    <rPh sb="5" eb="6">
      <t>カン</t>
    </rPh>
    <phoneticPr fontId="6"/>
  </si>
  <si>
    <t>美作市土地開発公社</t>
    <rPh sb="0" eb="3">
      <t>ミマサカシ</t>
    </rPh>
    <rPh sb="3" eb="5">
      <t>トチ</t>
    </rPh>
    <rPh sb="5" eb="7">
      <t>カイハツ</t>
    </rPh>
    <rPh sb="7" eb="9">
      <t>コウシャ</t>
    </rPh>
    <phoneticPr fontId="6"/>
  </si>
  <si>
    <t>(有)大原農業振興センター</t>
    <rPh sb="0" eb="3">
      <t>ユウゲンガイシャ</t>
    </rPh>
    <rPh sb="3" eb="5">
      <t>オオハラ</t>
    </rPh>
    <rPh sb="5" eb="7">
      <t>ノウギョウ</t>
    </rPh>
    <rPh sb="7" eb="9">
      <t>シンコウ</t>
    </rPh>
    <phoneticPr fontId="6"/>
  </si>
  <si>
    <t>(株)みまちゃんネル</t>
    <rPh sb="0" eb="3">
      <t>カブシキガイシャ</t>
    </rPh>
    <phoneticPr fontId="6"/>
  </si>
  <si>
    <t>(株)作東バレンタインホテル</t>
    <rPh sb="0" eb="3">
      <t>カブシキガイシャ</t>
    </rPh>
    <rPh sb="3" eb="5">
      <t>サクトウ</t>
    </rPh>
    <phoneticPr fontId="6"/>
  </si>
  <si>
    <t>(株)雲海</t>
    <rPh sb="0" eb="3">
      <t>カブシキガイシャ</t>
    </rPh>
    <rPh sb="3" eb="5">
      <t>ウンカイ</t>
    </rPh>
    <phoneticPr fontId="6"/>
  </si>
  <si>
    <t>市場価格のないもののうち連結対象団体以外に対するもの</t>
  </si>
  <si>
    <t>出資金額_x000D_
(A)</t>
  </si>
  <si>
    <t>強制評価減_x000D_
(H)</t>
  </si>
  <si>
    <t>貸借対照表計上額_x000D_
(A) - (H)_x000D_
(I)</t>
  </si>
  <si>
    <t>山陽放送(株)</t>
    <rPh sb="0" eb="2">
      <t>サンヨウ</t>
    </rPh>
    <rPh sb="2" eb="4">
      <t>ホウソウ</t>
    </rPh>
    <rPh sb="4" eb="7">
      <t>カブシキガイシャ</t>
    </rPh>
    <phoneticPr fontId="6"/>
  </si>
  <si>
    <t>智頭急行(株)</t>
    <rPh sb="0" eb="2">
      <t>チヅ</t>
    </rPh>
    <rPh sb="2" eb="4">
      <t>キュウコウ</t>
    </rPh>
    <rPh sb="4" eb="7">
      <t>カブシキガイシャ</t>
    </rPh>
    <phoneticPr fontId="6"/>
  </si>
  <si>
    <t>岡山県農業信用基金協会</t>
    <rPh sb="0" eb="3">
      <t>オカヤマケン</t>
    </rPh>
    <rPh sb="3" eb="5">
      <t>ノウギョウ</t>
    </rPh>
    <rPh sb="5" eb="7">
      <t>シンヨウ</t>
    </rPh>
    <rPh sb="7" eb="9">
      <t>キキン</t>
    </rPh>
    <rPh sb="9" eb="11">
      <t>キョウカイ</t>
    </rPh>
    <phoneticPr fontId="6"/>
  </si>
  <si>
    <t>（公財）岡山県野菜生産安定協会</t>
    <rPh sb="1" eb="2">
      <t>コウ</t>
    </rPh>
    <rPh sb="2" eb="3">
      <t>ザイ</t>
    </rPh>
    <rPh sb="4" eb="7">
      <t>オカヤマケン</t>
    </rPh>
    <rPh sb="7" eb="9">
      <t>ヤサイ</t>
    </rPh>
    <rPh sb="9" eb="11">
      <t>セイサン</t>
    </rPh>
    <rPh sb="11" eb="13">
      <t>アンテイ</t>
    </rPh>
    <rPh sb="13" eb="15">
      <t>キョウカイ</t>
    </rPh>
    <phoneticPr fontId="6"/>
  </si>
  <si>
    <t>（公社）おかやまの森整備公社</t>
    <rPh sb="1" eb="2">
      <t>コウ</t>
    </rPh>
    <rPh sb="2" eb="3">
      <t>シャ</t>
    </rPh>
    <rPh sb="9" eb="10">
      <t>モリ</t>
    </rPh>
    <rPh sb="10" eb="12">
      <t>セイビ</t>
    </rPh>
    <rPh sb="12" eb="14">
      <t>コウシャ</t>
    </rPh>
    <phoneticPr fontId="6"/>
  </si>
  <si>
    <t>美作東備森林組合</t>
    <rPh sb="0" eb="2">
      <t>ミマサカ</t>
    </rPh>
    <rPh sb="2" eb="4">
      <t>トウビ</t>
    </rPh>
    <rPh sb="4" eb="6">
      <t>シンリン</t>
    </rPh>
    <rPh sb="6" eb="8">
      <t>クミアイ</t>
    </rPh>
    <phoneticPr fontId="6"/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</si>
  <si>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6"/>
  </si>
  <si>
    <t>（公財）岡山県郷土文化財団</t>
    <rPh sb="1" eb="2">
      <t>コウ</t>
    </rPh>
    <rPh sb="2" eb="3">
      <t>ザイ</t>
    </rPh>
    <rPh sb="4" eb="7">
      <t>オカヤマケン</t>
    </rPh>
    <rPh sb="7" eb="9">
      <t>キョウド</t>
    </rPh>
    <rPh sb="9" eb="11">
      <t>ブンカ</t>
    </rPh>
    <rPh sb="11" eb="13">
      <t>ザイダン</t>
    </rPh>
    <phoneticPr fontId="6"/>
  </si>
  <si>
    <t>岡山県信用保証協会</t>
    <rPh sb="0" eb="3">
      <t>オカヤマケン</t>
    </rPh>
    <rPh sb="3" eb="5">
      <t>シンヨウ</t>
    </rPh>
    <rPh sb="5" eb="7">
      <t>ホショウ</t>
    </rPh>
    <rPh sb="7" eb="9">
      <t>キョウカイ</t>
    </rPh>
    <phoneticPr fontId="6"/>
  </si>
  <si>
    <t>（公財）岡山県農林漁業担い手育成財団</t>
    <rPh sb="1" eb="2">
      <t>コウ</t>
    </rPh>
    <rPh sb="2" eb="3">
      <t>ザイ</t>
    </rPh>
    <rPh sb="4" eb="7">
      <t>オカヤマケン</t>
    </rPh>
    <rPh sb="7" eb="9">
      <t>ノウリン</t>
    </rPh>
    <rPh sb="9" eb="11">
      <t>ギョギョウ</t>
    </rPh>
    <rPh sb="11" eb="12">
      <t>ニナ</t>
    </rPh>
    <rPh sb="13" eb="14">
      <t>テ</t>
    </rPh>
    <rPh sb="14" eb="16">
      <t>イクセイ</t>
    </rPh>
    <rPh sb="16" eb="18">
      <t>ザイダン</t>
    </rPh>
    <phoneticPr fontId="6"/>
  </si>
  <si>
    <t>（公財）岡山県健康づくり財団</t>
    <rPh sb="1" eb="2">
      <t>コウ</t>
    </rPh>
    <rPh sb="2" eb="3">
      <t>ザイ</t>
    </rPh>
    <rPh sb="4" eb="7">
      <t>オカヤマケン</t>
    </rPh>
    <rPh sb="7" eb="9">
      <t>ケンコウ</t>
    </rPh>
    <rPh sb="12" eb="14">
      <t>ザイダン</t>
    </rPh>
    <phoneticPr fontId="6"/>
  </si>
  <si>
    <t>（公財）岡山県動物愛護財団</t>
    <rPh sb="1" eb="2">
      <t>コウ</t>
    </rPh>
    <rPh sb="2" eb="3">
      <t>ザイ</t>
    </rPh>
    <rPh sb="4" eb="7">
      <t>オカヤマケン</t>
    </rPh>
    <rPh sb="7" eb="9">
      <t>ドウブツ</t>
    </rPh>
    <rPh sb="9" eb="11">
      <t>アイゴ</t>
    </rPh>
    <rPh sb="11" eb="13">
      <t>ザイダン</t>
    </rPh>
    <phoneticPr fontId="6"/>
  </si>
  <si>
    <t>（公財）岡山県暴力追放運動推進センター</t>
    <rPh sb="1" eb="2">
      <t>コウ</t>
    </rPh>
    <rPh sb="2" eb="3">
      <t>ザイ</t>
    </rPh>
    <rPh sb="4" eb="7">
      <t>オカヤマケン</t>
    </rPh>
    <rPh sb="7" eb="9">
      <t>ボウリョク</t>
    </rPh>
    <rPh sb="9" eb="11">
      <t>ツイホウ</t>
    </rPh>
    <rPh sb="11" eb="13">
      <t>ウンドウ</t>
    </rPh>
    <rPh sb="13" eb="15">
      <t>スイシン</t>
    </rPh>
    <phoneticPr fontId="6"/>
  </si>
  <si>
    <t>（公財）岡山県林業振興基金</t>
    <rPh sb="1" eb="2">
      <t>コウ</t>
    </rPh>
    <rPh sb="2" eb="3">
      <t>ザイ</t>
    </rPh>
    <rPh sb="4" eb="7">
      <t>オカヤマケン</t>
    </rPh>
    <rPh sb="7" eb="9">
      <t>リンギョウ</t>
    </rPh>
    <rPh sb="9" eb="11">
      <t>シンコウ</t>
    </rPh>
    <rPh sb="11" eb="13">
      <t>キキン</t>
    </rPh>
    <phoneticPr fontId="6"/>
  </si>
  <si>
    <t>（一財）砂防フロンティア整備推進機構</t>
    <rPh sb="1" eb="2">
      <t>イチ</t>
    </rPh>
    <rPh sb="2" eb="3">
      <t>ザイ</t>
    </rPh>
    <rPh sb="4" eb="6">
      <t>サボウ</t>
    </rPh>
    <rPh sb="12" eb="14">
      <t>セイビ</t>
    </rPh>
    <rPh sb="14" eb="16">
      <t>スイシン</t>
    </rPh>
    <rPh sb="16" eb="18">
      <t>キコウ</t>
    </rPh>
    <phoneticPr fontId="6"/>
  </si>
  <si>
    <t>（一財）吉井川水源地域対策基金</t>
    <rPh sb="1" eb="2">
      <t>イチ</t>
    </rPh>
    <rPh sb="2" eb="3">
      <t>ザイ</t>
    </rPh>
    <rPh sb="4" eb="6">
      <t>ヨシイ</t>
    </rPh>
    <rPh sb="6" eb="7">
      <t>カワ</t>
    </rPh>
    <rPh sb="7" eb="9">
      <t>スイゲン</t>
    </rPh>
    <rPh sb="9" eb="11">
      <t>チイキ</t>
    </rPh>
    <rPh sb="11" eb="13">
      <t>タイサク</t>
    </rPh>
    <rPh sb="13" eb="15">
      <t>キキン</t>
    </rPh>
    <phoneticPr fontId="6"/>
  </si>
  <si>
    <t>中国労働金庫</t>
    <rPh sb="0" eb="2">
      <t>チュウゴク</t>
    </rPh>
    <rPh sb="2" eb="4">
      <t>ロウドウ</t>
    </rPh>
    <rPh sb="4" eb="6">
      <t>キンコ</t>
    </rPh>
    <phoneticPr fontId="6"/>
  </si>
  <si>
    <t>（株）岡山国際サーキット</t>
    <rPh sb="0" eb="3">
      <t>カブシキガイシャ</t>
    </rPh>
    <rPh sb="3" eb="5">
      <t>オカヤマ</t>
    </rPh>
    <rPh sb="5" eb="7">
      <t>コクサイ</t>
    </rPh>
    <phoneticPr fontId="6"/>
  </si>
  <si>
    <t>（一社）岡山県畜産協会</t>
    <rPh sb="1" eb="2">
      <t>イチ</t>
    </rPh>
    <rPh sb="2" eb="3">
      <t>シャ</t>
    </rPh>
    <rPh sb="4" eb="7">
      <t>オカヤマケン</t>
    </rPh>
    <rPh sb="7" eb="9">
      <t>チクサン</t>
    </rPh>
    <rPh sb="9" eb="11">
      <t>キョウカイ</t>
    </rPh>
    <phoneticPr fontId="6"/>
  </si>
  <si>
    <t>基金の明細</t>
  </si>
  <si>
    <t>年度：平成29年度</t>
    <phoneticPr fontId="6"/>
  </si>
  <si>
    <t>種類</t>
  </si>
  <si>
    <t>現金預金</t>
  </si>
  <si>
    <t>有価証券</t>
  </si>
  <si>
    <t>土地</t>
  </si>
  <si>
    <t>その他</t>
  </si>
  <si>
    <t>合計_x000D_
(貸借対照表計上額)</t>
  </si>
  <si>
    <t>財政調整基金</t>
    <rPh sb="0" eb="2">
      <t>ザイセイ</t>
    </rPh>
    <rPh sb="2" eb="4">
      <t>チョウセイ</t>
    </rPh>
    <rPh sb="4" eb="6">
      <t>キキン</t>
    </rPh>
    <phoneticPr fontId="7"/>
  </si>
  <si>
    <t>減債基金</t>
    <rPh sb="0" eb="2">
      <t>ゲンサイ</t>
    </rPh>
    <rPh sb="2" eb="4">
      <t>キキン</t>
    </rPh>
    <phoneticPr fontId="7"/>
  </si>
  <si>
    <t>国際都市交流基金</t>
    <rPh sb="0" eb="2">
      <t>コクサイ</t>
    </rPh>
    <rPh sb="2" eb="4">
      <t>トシ</t>
    </rPh>
    <rPh sb="4" eb="6">
      <t>コウリュウ</t>
    </rPh>
    <rPh sb="6" eb="8">
      <t>キキン</t>
    </rPh>
    <phoneticPr fontId="7"/>
  </si>
  <si>
    <t>ふるさと創生基金</t>
    <rPh sb="4" eb="6">
      <t>ソウセイ</t>
    </rPh>
    <rPh sb="6" eb="8">
      <t>キキン</t>
    </rPh>
    <phoneticPr fontId="7"/>
  </si>
  <si>
    <t>土地開発公社基金</t>
    <rPh sb="0" eb="2">
      <t>トチ</t>
    </rPh>
    <rPh sb="2" eb="4">
      <t>カイハツ</t>
    </rPh>
    <rPh sb="4" eb="6">
      <t>コウシャ</t>
    </rPh>
    <rPh sb="6" eb="8">
      <t>キキン</t>
    </rPh>
    <phoneticPr fontId="7"/>
  </si>
  <si>
    <t>特定施設運営基金</t>
    <rPh sb="0" eb="2">
      <t>トクテイ</t>
    </rPh>
    <rPh sb="2" eb="4">
      <t>シセツ</t>
    </rPh>
    <rPh sb="4" eb="6">
      <t>ウンエイ</t>
    </rPh>
    <rPh sb="6" eb="8">
      <t>キキン</t>
    </rPh>
    <phoneticPr fontId="7"/>
  </si>
  <si>
    <t>土地開発基金</t>
    <rPh sb="0" eb="2">
      <t>トチ</t>
    </rPh>
    <rPh sb="2" eb="4">
      <t>カイハツ</t>
    </rPh>
    <rPh sb="4" eb="6">
      <t>キキン</t>
    </rPh>
    <phoneticPr fontId="7"/>
  </si>
  <si>
    <t>定住促進住宅運営基金</t>
    <rPh sb="0" eb="2">
      <t>テイジュウ</t>
    </rPh>
    <rPh sb="2" eb="4">
      <t>ソクシン</t>
    </rPh>
    <rPh sb="4" eb="6">
      <t>ジュウタク</t>
    </rPh>
    <rPh sb="6" eb="8">
      <t>ウンエイ</t>
    </rPh>
    <rPh sb="8" eb="10">
      <t>キキン</t>
    </rPh>
    <phoneticPr fontId="6"/>
  </si>
  <si>
    <t>英田小学校、英田中学校教育施設整備基金</t>
    <rPh sb="0" eb="2">
      <t>アイダ</t>
    </rPh>
    <rPh sb="2" eb="5">
      <t>ショウガッコウ</t>
    </rPh>
    <rPh sb="6" eb="8">
      <t>アイダ</t>
    </rPh>
    <rPh sb="8" eb="11">
      <t>チュウガッコウ</t>
    </rPh>
    <rPh sb="11" eb="13">
      <t>キョウイク</t>
    </rPh>
    <rPh sb="13" eb="15">
      <t>シセツ</t>
    </rPh>
    <rPh sb="15" eb="17">
      <t>セイビ</t>
    </rPh>
    <rPh sb="17" eb="19">
      <t>キキン</t>
    </rPh>
    <phoneticPr fontId="7"/>
  </si>
  <si>
    <t>地域振興基金</t>
    <rPh sb="0" eb="2">
      <t>チイキ</t>
    </rPh>
    <rPh sb="2" eb="4">
      <t>シンコウ</t>
    </rPh>
    <rPh sb="4" eb="6">
      <t>キキン</t>
    </rPh>
    <phoneticPr fontId="7"/>
  </si>
  <si>
    <t>ふるさと美作応援基金</t>
    <rPh sb="4" eb="6">
      <t>ミマサカ</t>
    </rPh>
    <rPh sb="6" eb="8">
      <t>オウエン</t>
    </rPh>
    <rPh sb="8" eb="10">
      <t>キキン</t>
    </rPh>
    <phoneticPr fontId="7"/>
  </si>
  <si>
    <t>公共施設整備基金</t>
    <rPh sb="0" eb="2">
      <t>コウキョウ</t>
    </rPh>
    <rPh sb="2" eb="4">
      <t>シセツ</t>
    </rPh>
    <rPh sb="4" eb="6">
      <t>セイビ</t>
    </rPh>
    <rPh sb="6" eb="8">
      <t>キキン</t>
    </rPh>
    <phoneticPr fontId="7"/>
  </si>
  <si>
    <t>広葉樹の森基金</t>
    <rPh sb="0" eb="3">
      <t>コウヨウジュ</t>
    </rPh>
    <rPh sb="4" eb="5">
      <t>モリ</t>
    </rPh>
    <rPh sb="5" eb="7">
      <t>キキン</t>
    </rPh>
    <phoneticPr fontId="7"/>
  </si>
  <si>
    <t>住宅新築資金等貸付事業基金</t>
    <rPh sb="0" eb="2">
      <t>ジュウタク</t>
    </rPh>
    <rPh sb="2" eb="4">
      <t>シンチク</t>
    </rPh>
    <rPh sb="4" eb="6">
      <t>シキン</t>
    </rPh>
    <rPh sb="6" eb="7">
      <t>トウ</t>
    </rPh>
    <rPh sb="7" eb="9">
      <t>カシツケ</t>
    </rPh>
    <rPh sb="9" eb="11">
      <t>ジギョウ</t>
    </rPh>
    <rPh sb="11" eb="13">
      <t>キキン</t>
    </rPh>
    <phoneticPr fontId="7"/>
  </si>
  <si>
    <t>公園墓地事業基金</t>
    <rPh sb="0" eb="2">
      <t>コウエン</t>
    </rPh>
    <rPh sb="2" eb="4">
      <t>ボチ</t>
    </rPh>
    <rPh sb="4" eb="6">
      <t>ジギョウ</t>
    </rPh>
    <rPh sb="6" eb="8">
      <t>キキン</t>
    </rPh>
    <phoneticPr fontId="7"/>
  </si>
  <si>
    <t>矢田茂・原田政次郎・福田五男奨学基金</t>
    <rPh sb="0" eb="2">
      <t>ヤダ</t>
    </rPh>
    <rPh sb="2" eb="3">
      <t>シゲル</t>
    </rPh>
    <rPh sb="4" eb="6">
      <t>ハラダ</t>
    </rPh>
    <rPh sb="6" eb="7">
      <t>セイ</t>
    </rPh>
    <rPh sb="7" eb="9">
      <t>ジロウ</t>
    </rPh>
    <rPh sb="10" eb="12">
      <t>フクダ</t>
    </rPh>
    <rPh sb="12" eb="14">
      <t>イツオ</t>
    </rPh>
    <rPh sb="14" eb="16">
      <t>ショウガク</t>
    </rPh>
    <rPh sb="16" eb="18">
      <t>キキン</t>
    </rPh>
    <phoneticPr fontId="7"/>
  </si>
  <si>
    <t>貸付金の明細</t>
  </si>
  <si>
    <t>年度：平成29年度</t>
    <phoneticPr fontId="6"/>
  </si>
  <si>
    <t>相手先名または種別</t>
  </si>
  <si>
    <t>長期貸付金</t>
  </si>
  <si>
    <t>短期貸付金</t>
  </si>
  <si>
    <t>(参考)_x000D_
貸付金計</t>
  </si>
  <si>
    <t>貸借対照表計上額</t>
  </si>
  <si>
    <t>徴収不能引当金_x000D_
計上額</t>
  </si>
  <si>
    <t>その他の貸付金</t>
    <rPh sb="2" eb="3">
      <t>タ</t>
    </rPh>
    <rPh sb="4" eb="6">
      <t>カシツケ</t>
    </rPh>
    <rPh sb="6" eb="7">
      <t>キン</t>
    </rPh>
    <phoneticPr fontId="7"/>
  </si>
  <si>
    <t>　看護学生等奨学金貸付金</t>
    <rPh sb="1" eb="3">
      <t>カンゴ</t>
    </rPh>
    <rPh sb="3" eb="5">
      <t>ガクセイ</t>
    </rPh>
    <rPh sb="5" eb="6">
      <t>トウ</t>
    </rPh>
    <rPh sb="6" eb="9">
      <t>ショウガクキン</t>
    </rPh>
    <rPh sb="9" eb="11">
      <t>カシツケ</t>
    </rPh>
    <rPh sb="11" eb="12">
      <t>キン</t>
    </rPh>
    <phoneticPr fontId="7"/>
  </si>
  <si>
    <t>　住宅新築資金等貸付金</t>
    <rPh sb="1" eb="3">
      <t>ジュウタク</t>
    </rPh>
    <rPh sb="3" eb="5">
      <t>シンチク</t>
    </rPh>
    <rPh sb="5" eb="7">
      <t>シキン</t>
    </rPh>
    <rPh sb="7" eb="8">
      <t>トウ</t>
    </rPh>
    <rPh sb="8" eb="10">
      <t>カシツケ</t>
    </rPh>
    <rPh sb="10" eb="11">
      <t>キン</t>
    </rPh>
    <phoneticPr fontId="7"/>
  </si>
  <si>
    <t>　矢田茂・原田政次郎・福田五男奨学基金貸付金</t>
    <rPh sb="19" eb="21">
      <t>カシツケ</t>
    </rPh>
    <rPh sb="21" eb="22">
      <t>キン</t>
    </rPh>
    <phoneticPr fontId="7"/>
  </si>
  <si>
    <t>　地域総合整備資金貸付金</t>
    <rPh sb="1" eb="3">
      <t>チイキ</t>
    </rPh>
    <rPh sb="3" eb="5">
      <t>ソウゴウ</t>
    </rPh>
    <rPh sb="5" eb="7">
      <t>セイビ</t>
    </rPh>
    <rPh sb="7" eb="9">
      <t>シキン</t>
    </rPh>
    <rPh sb="9" eb="11">
      <t>カシツケ</t>
    </rPh>
    <rPh sb="11" eb="12">
      <t>キン</t>
    </rPh>
    <phoneticPr fontId="7"/>
  </si>
  <si>
    <t>長期延滞債権の明細</t>
  </si>
  <si>
    <t>年度：平成29年度</t>
    <phoneticPr fontId="6"/>
  </si>
  <si>
    <t>徴収不能引当金計上額</t>
  </si>
  <si>
    <t>【貸付金】</t>
  </si>
  <si>
    <t>　住宅新築資金等貸付金</t>
    <rPh sb="1" eb="3">
      <t>ジュウタク</t>
    </rPh>
    <rPh sb="3" eb="5">
      <t>シンチク</t>
    </rPh>
    <rPh sb="5" eb="7">
      <t>シキン</t>
    </rPh>
    <rPh sb="7" eb="8">
      <t>トウ</t>
    </rPh>
    <rPh sb="8" eb="10">
      <t>カシツケ</t>
    </rPh>
    <rPh sb="10" eb="11">
      <t>キン</t>
    </rPh>
    <phoneticPr fontId="6"/>
  </si>
  <si>
    <t>　矢田茂・原田政次郎・福田五男奨学基金貸付金</t>
    <rPh sb="1" eb="3">
      <t>ヤダ</t>
    </rPh>
    <rPh sb="3" eb="4">
      <t>シゲル</t>
    </rPh>
    <rPh sb="5" eb="7">
      <t>ハラダ</t>
    </rPh>
    <rPh sb="7" eb="8">
      <t>セイ</t>
    </rPh>
    <rPh sb="8" eb="10">
      <t>ジロウ</t>
    </rPh>
    <rPh sb="11" eb="13">
      <t>フクダ</t>
    </rPh>
    <rPh sb="13" eb="15">
      <t>イツオ</t>
    </rPh>
    <rPh sb="15" eb="17">
      <t>ショウガク</t>
    </rPh>
    <rPh sb="17" eb="19">
      <t>キキン</t>
    </rPh>
    <rPh sb="19" eb="21">
      <t>カシツケ</t>
    </rPh>
    <rPh sb="21" eb="22">
      <t>キン</t>
    </rPh>
    <phoneticPr fontId="6"/>
  </si>
  <si>
    <t>小計</t>
  </si>
  <si>
    <t>【未収金】</t>
  </si>
  <si>
    <t>　市民税</t>
    <rPh sb="1" eb="4">
      <t>シミンゼイ</t>
    </rPh>
    <phoneticPr fontId="6"/>
  </si>
  <si>
    <t>　固定資産税</t>
    <rPh sb="1" eb="3">
      <t>コテイ</t>
    </rPh>
    <rPh sb="3" eb="6">
      <t>シサンゼイ</t>
    </rPh>
    <phoneticPr fontId="6"/>
  </si>
  <si>
    <t>　軽自動車税</t>
    <rPh sb="1" eb="5">
      <t>ケイジドウシャ</t>
    </rPh>
    <rPh sb="5" eb="6">
      <t>ゼイ</t>
    </rPh>
    <phoneticPr fontId="6"/>
  </si>
  <si>
    <t>　分担金及び負担金</t>
    <rPh sb="1" eb="4">
      <t>ブンタンキン</t>
    </rPh>
    <rPh sb="4" eb="5">
      <t>オヨ</t>
    </rPh>
    <rPh sb="6" eb="9">
      <t>フタンキン</t>
    </rPh>
    <phoneticPr fontId="6"/>
  </si>
  <si>
    <t>　使用料及び手数料</t>
    <rPh sb="1" eb="4">
      <t>シヨウリョウ</t>
    </rPh>
    <rPh sb="4" eb="5">
      <t>オヨ</t>
    </rPh>
    <rPh sb="6" eb="9">
      <t>テスウリョウ</t>
    </rPh>
    <phoneticPr fontId="6"/>
  </si>
  <si>
    <t>　財産収入</t>
    <rPh sb="1" eb="3">
      <t>ザイサン</t>
    </rPh>
    <rPh sb="3" eb="5">
      <t>シュウニュウ</t>
    </rPh>
    <phoneticPr fontId="6"/>
  </si>
  <si>
    <t>　諸収入</t>
    <rPh sb="1" eb="2">
      <t>ショ</t>
    </rPh>
    <rPh sb="2" eb="4">
      <t>シュウニュウ</t>
    </rPh>
    <phoneticPr fontId="6"/>
  </si>
  <si>
    <t>未収金の明細</t>
  </si>
  <si>
    <t>地方債等（借入先別）の明細</t>
  </si>
  <si>
    <t>年度：平成29年度</t>
    <phoneticPr fontId="6"/>
  </si>
  <si>
    <t>地方債等残高</t>
  </si>
  <si>
    <t>政府資金</t>
  </si>
  <si>
    <t>地方公共団体_x000D_
金融機構</t>
  </si>
  <si>
    <t>市中銀行</t>
  </si>
  <si>
    <t>その他の_x000D_
金融機関</t>
  </si>
  <si>
    <t>市場公募債</t>
  </si>
  <si>
    <t>うち1年内償還予定</t>
  </si>
  <si>
    <t>うち共同発行債</t>
  </si>
  <si>
    <t>うち住民公募債</t>
  </si>
  <si>
    <t>【通常分】</t>
  </si>
  <si>
    <t>　一般公共事業</t>
  </si>
  <si>
    <t>　公営住宅建設</t>
  </si>
  <si>
    <t>　災害復旧</t>
  </si>
  <si>
    <t>　教育・福祉施設</t>
  </si>
  <si>
    <t>　一般単独事業</t>
  </si>
  <si>
    <t>　その他</t>
  </si>
  <si>
    <t>【特別分】</t>
  </si>
  <si>
    <t>　臨時財政対策債</t>
  </si>
  <si>
    <t>　減税補てん債</t>
  </si>
  <si>
    <t>　退職手当債</t>
  </si>
  <si>
    <t>　合計</t>
  </si>
  <si>
    <t>地方債等（利率別）の明細</t>
  </si>
  <si>
    <t>年度：平成29年度</t>
    <phoneticPr fontId="6"/>
  </si>
  <si>
    <t>1.5%以下</t>
  </si>
  <si>
    <t>1.5%超_x000D_
2.0%以下</t>
  </si>
  <si>
    <t>2.0%超_x000D_
2.5%以下</t>
  </si>
  <si>
    <t>2.5%超_x000D_
3.0%以下</t>
  </si>
  <si>
    <t>3.0%超_x000D_
3.5%以下</t>
  </si>
  <si>
    <t>3.5%超_x000D_
4.0%以下</t>
  </si>
  <si>
    <t>4.0%超</t>
  </si>
  <si>
    <t>(参考)_x000D_
加重平均_x000D_
利率</t>
  </si>
  <si>
    <t>地方債等（返済期間別）の明細</t>
  </si>
  <si>
    <t>1年以内</t>
  </si>
  <si>
    <t>1年超_x000D_
2年以内</t>
  </si>
  <si>
    <t>2年超_x000D_
3年以内</t>
  </si>
  <si>
    <t>3年超_x000D_
4年以内</t>
  </si>
  <si>
    <t>4年超_x000D_
5年以内</t>
  </si>
  <si>
    <t>5年超_x000D_
10年以内</t>
  </si>
  <si>
    <t>10年超_x000D_
15年以内</t>
  </si>
  <si>
    <t>15年超_x000D_
20年以内</t>
  </si>
  <si>
    <t>20年超</t>
  </si>
  <si>
    <t>特定の契約条項が付された地方債等の概要</t>
  </si>
  <si>
    <t>特定の契約条項が_x000D_
付された地方債等残高</t>
  </si>
  <si>
    <t>契約条項の概要</t>
  </si>
  <si>
    <t>-</t>
    <phoneticPr fontId="6"/>
  </si>
  <si>
    <t>引当金の明細</t>
  </si>
  <si>
    <t>年度：平成29年度</t>
    <phoneticPr fontId="6"/>
  </si>
  <si>
    <t>前年度末残高</t>
  </si>
  <si>
    <t>本年度増加額</t>
  </si>
  <si>
    <t>本年度減少額</t>
  </si>
  <si>
    <t>本年度末残高</t>
  </si>
  <si>
    <t>目的使用</t>
  </si>
  <si>
    <t>投資損失引当金</t>
    <rPh sb="0" eb="2">
      <t>トウシ</t>
    </rPh>
    <rPh sb="2" eb="4">
      <t>ソンシツ</t>
    </rPh>
    <rPh sb="4" eb="6">
      <t>ヒキアテ</t>
    </rPh>
    <rPh sb="6" eb="7">
      <t>キン</t>
    </rPh>
    <phoneticPr fontId="6"/>
  </si>
  <si>
    <t>徴収不能引当金</t>
    <rPh sb="0" eb="2">
      <t>チョウシュウ</t>
    </rPh>
    <rPh sb="2" eb="4">
      <t>フノウ</t>
    </rPh>
    <rPh sb="4" eb="6">
      <t>ヒキアテ</t>
    </rPh>
    <rPh sb="6" eb="7">
      <t>キン</t>
    </rPh>
    <phoneticPr fontId="6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</si>
  <si>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6"/>
  </si>
  <si>
    <t>損失補償等引当金</t>
    <rPh sb="0" eb="2">
      <t>ソンシツ</t>
    </rPh>
    <rPh sb="2" eb="4">
      <t>ホショウ</t>
    </rPh>
    <rPh sb="4" eb="5">
      <t>トウ</t>
    </rPh>
    <rPh sb="5" eb="7">
      <t>ヒキアテ</t>
    </rPh>
    <rPh sb="7" eb="8">
      <t>キン</t>
    </rPh>
    <phoneticPr fontId="6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</si>
  <si>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6"/>
  </si>
  <si>
    <t>補助金等の明細</t>
  </si>
  <si>
    <t>年度：平成29年度</t>
    <phoneticPr fontId="6"/>
  </si>
  <si>
    <t>名称</t>
  </si>
  <si>
    <t>相手先</t>
  </si>
  <si>
    <t>金額</t>
  </si>
  <si>
    <t>支出目的</t>
  </si>
  <si>
    <t>美作市スポーツ医療看護専門学校建設費等補助金</t>
    <rPh sb="0" eb="3">
      <t>ミマサカシ</t>
    </rPh>
    <rPh sb="7" eb="9">
      <t>イリョウ</t>
    </rPh>
    <rPh sb="9" eb="11">
      <t>カンゴ</t>
    </rPh>
    <rPh sb="11" eb="13">
      <t>センモン</t>
    </rPh>
    <rPh sb="13" eb="15">
      <t>ガッコウ</t>
    </rPh>
    <rPh sb="15" eb="17">
      <t>ケンセツ</t>
    </rPh>
    <rPh sb="17" eb="18">
      <t>ヒ</t>
    </rPh>
    <rPh sb="18" eb="19">
      <t>トウ</t>
    </rPh>
    <rPh sb="19" eb="22">
      <t>ホジョキン</t>
    </rPh>
    <phoneticPr fontId="6"/>
  </si>
  <si>
    <t>学校法人</t>
    <rPh sb="0" eb="2">
      <t>ガッコウ</t>
    </rPh>
    <rPh sb="2" eb="4">
      <t>ホウジン</t>
    </rPh>
    <phoneticPr fontId="6"/>
  </si>
  <si>
    <t>美作市スポーツ医療看護専門学校整備に対する支援</t>
    <rPh sb="0" eb="3">
      <t>ミマサカシ</t>
    </rPh>
    <rPh sb="7" eb="9">
      <t>イリョウ</t>
    </rPh>
    <rPh sb="9" eb="11">
      <t>カンゴ</t>
    </rPh>
    <rPh sb="11" eb="13">
      <t>センモン</t>
    </rPh>
    <rPh sb="13" eb="15">
      <t>ガッコウ</t>
    </rPh>
    <rPh sb="15" eb="17">
      <t>セイビ</t>
    </rPh>
    <rPh sb="18" eb="19">
      <t>タイ</t>
    </rPh>
    <rPh sb="21" eb="23">
      <t>シエン</t>
    </rPh>
    <phoneticPr fontId="6"/>
  </si>
  <si>
    <t>国県道新設改良事業費負担金</t>
    <rPh sb="0" eb="1">
      <t>クニ</t>
    </rPh>
    <rPh sb="1" eb="3">
      <t>ケンドウ</t>
    </rPh>
    <rPh sb="3" eb="5">
      <t>シンセツ</t>
    </rPh>
    <rPh sb="5" eb="7">
      <t>カイリョウ</t>
    </rPh>
    <rPh sb="7" eb="9">
      <t>ジギョウ</t>
    </rPh>
    <rPh sb="9" eb="10">
      <t>ヒ</t>
    </rPh>
    <rPh sb="10" eb="13">
      <t>フタンキン</t>
    </rPh>
    <phoneticPr fontId="6"/>
  </si>
  <si>
    <t>岡山県</t>
    <rPh sb="0" eb="3">
      <t>オカヤマケン</t>
    </rPh>
    <phoneticPr fontId="6"/>
  </si>
  <si>
    <t>県事業で実施される道路工事に対する経費負担</t>
    <rPh sb="0" eb="1">
      <t>ケン</t>
    </rPh>
    <rPh sb="1" eb="3">
      <t>ジギョウ</t>
    </rPh>
    <rPh sb="4" eb="6">
      <t>ジッシ</t>
    </rPh>
    <rPh sb="9" eb="11">
      <t>ドウロ</t>
    </rPh>
    <rPh sb="11" eb="13">
      <t>コウジ</t>
    </rPh>
    <rPh sb="14" eb="15">
      <t>タイ</t>
    </rPh>
    <rPh sb="17" eb="19">
      <t>ケイヒ</t>
    </rPh>
    <rPh sb="19" eb="21">
      <t>フタン</t>
    </rPh>
    <phoneticPr fontId="6"/>
  </si>
  <si>
    <t>集会施設整備事業補助金</t>
    <rPh sb="0" eb="2">
      <t>シュウカイ</t>
    </rPh>
    <rPh sb="2" eb="4">
      <t>シセツ</t>
    </rPh>
    <rPh sb="4" eb="6">
      <t>セイビ</t>
    </rPh>
    <rPh sb="6" eb="8">
      <t>ジギョウ</t>
    </rPh>
    <rPh sb="8" eb="11">
      <t>ホジョキン</t>
    </rPh>
    <phoneticPr fontId="6"/>
  </si>
  <si>
    <t>自治会等</t>
    <rPh sb="0" eb="3">
      <t>ジチカイ</t>
    </rPh>
    <rPh sb="3" eb="4">
      <t>トウ</t>
    </rPh>
    <phoneticPr fontId="6"/>
  </si>
  <si>
    <t>集会施設の整備に対する補助</t>
    <rPh sb="0" eb="2">
      <t>シュウカイ</t>
    </rPh>
    <rPh sb="2" eb="4">
      <t>シセツ</t>
    </rPh>
    <rPh sb="5" eb="7">
      <t>セイビ</t>
    </rPh>
    <rPh sb="8" eb="9">
      <t>タイ</t>
    </rPh>
    <rPh sb="11" eb="13">
      <t>ホジョ</t>
    </rPh>
    <phoneticPr fontId="6"/>
  </si>
  <si>
    <t>その他</t>
    <rPh sb="2" eb="3">
      <t>タ</t>
    </rPh>
    <phoneticPr fontId="6"/>
  </si>
  <si>
    <t>計</t>
  </si>
  <si>
    <t>その他の補助金等</t>
  </si>
  <si>
    <t>下水道事業会計補助金</t>
    <rPh sb="0" eb="3">
      <t>ゲスイドウ</t>
    </rPh>
    <rPh sb="3" eb="5">
      <t>ジギョウ</t>
    </rPh>
    <rPh sb="5" eb="7">
      <t>カイケイ</t>
    </rPh>
    <rPh sb="7" eb="10">
      <t>ホジョキン</t>
    </rPh>
    <phoneticPr fontId="6"/>
  </si>
  <si>
    <t>下水道事業会計</t>
    <rPh sb="0" eb="3">
      <t>ゲスイドウ</t>
    </rPh>
    <rPh sb="3" eb="5">
      <t>ジギョウ</t>
    </rPh>
    <rPh sb="5" eb="7">
      <t>カイケイ</t>
    </rPh>
    <phoneticPr fontId="6"/>
  </si>
  <si>
    <t>下水道事業会計に対する経費補助</t>
    <rPh sb="0" eb="3">
      <t>ゲスイドウ</t>
    </rPh>
    <rPh sb="3" eb="5">
      <t>ジギョウ</t>
    </rPh>
    <rPh sb="5" eb="7">
      <t>カイケイ</t>
    </rPh>
    <rPh sb="8" eb="9">
      <t>タイ</t>
    </rPh>
    <rPh sb="11" eb="13">
      <t>ケイヒ</t>
    </rPh>
    <rPh sb="13" eb="15">
      <t>ホジョ</t>
    </rPh>
    <phoneticPr fontId="6"/>
  </si>
  <si>
    <t>タクシー利用補助金</t>
    <rPh sb="4" eb="6">
      <t>リヨウ</t>
    </rPh>
    <rPh sb="6" eb="9">
      <t>ホジョキン</t>
    </rPh>
    <phoneticPr fontId="6"/>
  </si>
  <si>
    <t>支給対象者</t>
    <rPh sb="0" eb="2">
      <t>シキュウ</t>
    </rPh>
    <rPh sb="2" eb="4">
      <t>タイショウ</t>
    </rPh>
    <rPh sb="4" eb="5">
      <t>シャ</t>
    </rPh>
    <phoneticPr fontId="6"/>
  </si>
  <si>
    <t>交通空白地域における交通弱者等の移動手段の確保</t>
    <rPh sb="0" eb="2">
      <t>コウツウ</t>
    </rPh>
    <rPh sb="2" eb="4">
      <t>クウハク</t>
    </rPh>
    <rPh sb="4" eb="6">
      <t>チイキ</t>
    </rPh>
    <rPh sb="10" eb="12">
      <t>コウツウ</t>
    </rPh>
    <rPh sb="12" eb="14">
      <t>ジャクシャ</t>
    </rPh>
    <rPh sb="14" eb="15">
      <t>トウ</t>
    </rPh>
    <rPh sb="16" eb="18">
      <t>イドウ</t>
    </rPh>
    <rPh sb="18" eb="20">
      <t>シュダン</t>
    </rPh>
    <rPh sb="21" eb="23">
      <t>カクホ</t>
    </rPh>
    <phoneticPr fontId="6"/>
  </si>
  <si>
    <t>社会福祉協議会補助金</t>
    <rPh sb="0" eb="2">
      <t>シャカイ</t>
    </rPh>
    <rPh sb="2" eb="4">
      <t>フクシ</t>
    </rPh>
    <rPh sb="4" eb="7">
      <t>キョウギカイ</t>
    </rPh>
    <rPh sb="7" eb="10">
      <t>ホジョキン</t>
    </rPh>
    <phoneticPr fontId="6"/>
  </si>
  <si>
    <t>社会福祉協議会</t>
    <rPh sb="0" eb="2">
      <t>シャカイ</t>
    </rPh>
    <rPh sb="2" eb="4">
      <t>フクシ</t>
    </rPh>
    <rPh sb="4" eb="7">
      <t>キョウギカイ</t>
    </rPh>
    <phoneticPr fontId="6"/>
  </si>
  <si>
    <t>社会福祉協議会に対する運営費補助</t>
    <rPh sb="0" eb="2">
      <t>シャカイ</t>
    </rPh>
    <rPh sb="2" eb="4">
      <t>フクシ</t>
    </rPh>
    <rPh sb="4" eb="7">
      <t>キョウギカイ</t>
    </rPh>
    <rPh sb="8" eb="9">
      <t>タイ</t>
    </rPh>
    <rPh sb="11" eb="13">
      <t>ウンエイ</t>
    </rPh>
    <rPh sb="13" eb="14">
      <t>ヒ</t>
    </rPh>
    <rPh sb="14" eb="16">
      <t>ホジョ</t>
    </rPh>
    <phoneticPr fontId="6"/>
  </si>
  <si>
    <t>有害鳥獣捕獲奨励金</t>
    <rPh sb="0" eb="2">
      <t>ユウガイ</t>
    </rPh>
    <rPh sb="2" eb="4">
      <t>チョウジュウ</t>
    </rPh>
    <rPh sb="4" eb="6">
      <t>ホカク</t>
    </rPh>
    <rPh sb="6" eb="9">
      <t>ショウレイキン</t>
    </rPh>
    <phoneticPr fontId="6"/>
  </si>
  <si>
    <t>有害鳥獣捕獲者</t>
    <rPh sb="0" eb="2">
      <t>ユウガイ</t>
    </rPh>
    <rPh sb="2" eb="4">
      <t>チョウジュウ</t>
    </rPh>
    <rPh sb="4" eb="6">
      <t>ホカク</t>
    </rPh>
    <rPh sb="6" eb="7">
      <t>シャ</t>
    </rPh>
    <phoneticPr fontId="6"/>
  </si>
  <si>
    <t>有害鳥獣捕獲に対する奨励</t>
    <rPh sb="0" eb="2">
      <t>ユウガイ</t>
    </rPh>
    <rPh sb="2" eb="4">
      <t>チョウジュウ</t>
    </rPh>
    <rPh sb="4" eb="6">
      <t>ホカク</t>
    </rPh>
    <rPh sb="7" eb="8">
      <t>タイ</t>
    </rPh>
    <rPh sb="10" eb="12">
      <t>ショウレイ</t>
    </rPh>
    <phoneticPr fontId="6"/>
  </si>
  <si>
    <t>民間バス運行維持費補助金</t>
    <rPh sb="11" eb="12">
      <t>キン</t>
    </rPh>
    <phoneticPr fontId="6"/>
  </si>
  <si>
    <t>民間バス事業者</t>
    <rPh sb="0" eb="2">
      <t>ミンカン</t>
    </rPh>
    <rPh sb="4" eb="7">
      <t>ジギョウシャ</t>
    </rPh>
    <phoneticPr fontId="6"/>
  </si>
  <si>
    <t>民間路線バスに対する運行費支援</t>
    <rPh sb="0" eb="2">
      <t>ミンカン</t>
    </rPh>
    <rPh sb="2" eb="4">
      <t>ロセン</t>
    </rPh>
    <rPh sb="7" eb="8">
      <t>タイ</t>
    </rPh>
    <rPh sb="10" eb="12">
      <t>ウンコウ</t>
    </rPh>
    <rPh sb="12" eb="13">
      <t>ヒ</t>
    </rPh>
    <rPh sb="13" eb="15">
      <t>シエン</t>
    </rPh>
    <phoneticPr fontId="6"/>
  </si>
  <si>
    <t>農作物鳥獣害防止対策（防護柵設置）補助金</t>
    <rPh sb="17" eb="19">
      <t>ホジョ</t>
    </rPh>
    <rPh sb="19" eb="20">
      <t>キン</t>
    </rPh>
    <phoneticPr fontId="6"/>
  </si>
  <si>
    <t>防護柵設置者</t>
    <rPh sb="0" eb="2">
      <t>ボウゴ</t>
    </rPh>
    <rPh sb="2" eb="3">
      <t>サク</t>
    </rPh>
    <rPh sb="3" eb="5">
      <t>セッチ</t>
    </rPh>
    <rPh sb="5" eb="6">
      <t>シャ</t>
    </rPh>
    <phoneticPr fontId="6"/>
  </si>
  <si>
    <t>農作物への鳥獣被害防止のための柵設置への支援</t>
    <rPh sb="0" eb="3">
      <t>ノウサクモツ</t>
    </rPh>
    <rPh sb="5" eb="7">
      <t>チョウジュウ</t>
    </rPh>
    <rPh sb="7" eb="9">
      <t>ヒガイ</t>
    </rPh>
    <rPh sb="9" eb="11">
      <t>ボウシ</t>
    </rPh>
    <rPh sb="15" eb="16">
      <t>サク</t>
    </rPh>
    <rPh sb="16" eb="18">
      <t>セッチ</t>
    </rPh>
    <rPh sb="20" eb="22">
      <t>シエン</t>
    </rPh>
    <phoneticPr fontId="6"/>
  </si>
  <si>
    <t>病院事業会計補助金</t>
    <rPh sb="0" eb="2">
      <t>ビョウイン</t>
    </rPh>
    <rPh sb="2" eb="4">
      <t>ジギョウ</t>
    </rPh>
    <rPh sb="4" eb="6">
      <t>カイケイ</t>
    </rPh>
    <rPh sb="6" eb="8">
      <t>ホジョ</t>
    </rPh>
    <rPh sb="8" eb="9">
      <t>キン</t>
    </rPh>
    <phoneticPr fontId="6"/>
  </si>
  <si>
    <t>病院事業会計</t>
    <rPh sb="0" eb="2">
      <t>ビョウイン</t>
    </rPh>
    <rPh sb="2" eb="4">
      <t>ジギョウ</t>
    </rPh>
    <rPh sb="4" eb="6">
      <t>カイケイ</t>
    </rPh>
    <phoneticPr fontId="6"/>
  </si>
  <si>
    <t>病院事業会計に対する経費補助</t>
    <rPh sb="0" eb="2">
      <t>ビョウイン</t>
    </rPh>
    <rPh sb="2" eb="4">
      <t>ジギョウ</t>
    </rPh>
    <rPh sb="4" eb="6">
      <t>カイケイ</t>
    </rPh>
    <rPh sb="7" eb="8">
      <t>タイ</t>
    </rPh>
    <rPh sb="10" eb="12">
      <t>ケイヒ</t>
    </rPh>
    <rPh sb="12" eb="14">
      <t>ホジョ</t>
    </rPh>
    <phoneticPr fontId="6"/>
  </si>
  <si>
    <t>中山間地域等直接支払事業補助金</t>
    <rPh sb="12" eb="15">
      <t>ホジョキン</t>
    </rPh>
    <phoneticPr fontId="6"/>
  </si>
  <si>
    <t>中山間地域における農地管理等への支援</t>
    <rPh sb="0" eb="1">
      <t>チュウ</t>
    </rPh>
    <rPh sb="1" eb="3">
      <t>サンカン</t>
    </rPh>
    <rPh sb="3" eb="5">
      <t>チイキ</t>
    </rPh>
    <rPh sb="9" eb="11">
      <t>ノウチ</t>
    </rPh>
    <rPh sb="11" eb="13">
      <t>カンリ</t>
    </rPh>
    <rPh sb="13" eb="14">
      <t>トウ</t>
    </rPh>
    <rPh sb="16" eb="18">
      <t>シエン</t>
    </rPh>
    <phoneticPr fontId="6"/>
  </si>
  <si>
    <t>財源の明細</t>
  </si>
  <si>
    <t>年度：平成29年度</t>
    <phoneticPr fontId="6"/>
  </si>
  <si>
    <t>会計</t>
  </si>
  <si>
    <t>財源の内容</t>
  </si>
  <si>
    <t>一般会計</t>
  </si>
  <si>
    <t>税収等</t>
  </si>
  <si>
    <t>地方税</t>
    <rPh sb="0" eb="3">
      <t>チホウゼイ</t>
    </rPh>
    <phoneticPr fontId="6"/>
  </si>
  <si>
    <t>地方譲与税</t>
    <rPh sb="0" eb="2">
      <t>チホウ</t>
    </rPh>
    <rPh sb="2" eb="4">
      <t>ジョウヨ</t>
    </rPh>
    <rPh sb="4" eb="5">
      <t>ゼイ</t>
    </rPh>
    <phoneticPr fontId="6"/>
  </si>
  <si>
    <t>地方交付税</t>
    <rPh sb="0" eb="2">
      <t>チホウ</t>
    </rPh>
    <rPh sb="2" eb="5">
      <t>コウフゼイ</t>
    </rPh>
    <phoneticPr fontId="6"/>
  </si>
  <si>
    <t>地方消費税交付金</t>
    <rPh sb="0" eb="2">
      <t>チホウ</t>
    </rPh>
    <rPh sb="2" eb="5">
      <t>ショウヒゼイ</t>
    </rPh>
    <rPh sb="5" eb="8">
      <t>コウフキン</t>
    </rPh>
    <phoneticPr fontId="6"/>
  </si>
  <si>
    <t>分担金及び負担金</t>
    <rPh sb="0" eb="3">
      <t>ブンタンキン</t>
    </rPh>
    <rPh sb="3" eb="4">
      <t>オヨ</t>
    </rPh>
    <rPh sb="5" eb="8">
      <t>フタンキン</t>
    </rPh>
    <phoneticPr fontId="6"/>
  </si>
  <si>
    <t>国県等補助金</t>
  </si>
  <si>
    <t>資本的_x000D_
補助金</t>
  </si>
  <si>
    <t>国庫支出金</t>
    <rPh sb="0" eb="2">
      <t>コッコ</t>
    </rPh>
    <rPh sb="2" eb="5">
      <t>シシュツキン</t>
    </rPh>
    <phoneticPr fontId="6"/>
  </si>
  <si>
    <t>都道府県等支出金</t>
    <rPh sb="0" eb="4">
      <t>トドウフケン</t>
    </rPh>
    <rPh sb="4" eb="5">
      <t>トウ</t>
    </rPh>
    <rPh sb="5" eb="8">
      <t>シシュツキン</t>
    </rPh>
    <phoneticPr fontId="6"/>
  </si>
  <si>
    <t>経常的_x000D_
補助金</t>
  </si>
  <si>
    <t>特別会計</t>
  </si>
  <si>
    <t>合計</t>
    <rPh sb="0" eb="2">
      <t>ゴウケイ</t>
    </rPh>
    <phoneticPr fontId="6"/>
  </si>
  <si>
    <t>税等</t>
    <rPh sb="0" eb="1">
      <t>ゼイ</t>
    </rPh>
    <rPh sb="1" eb="2">
      <t>トウ</t>
    </rPh>
    <phoneticPr fontId="6"/>
  </si>
  <si>
    <t>国県等補助金</t>
    <phoneticPr fontId="6"/>
  </si>
  <si>
    <t>財源情報の明細</t>
  </si>
  <si>
    <t>内訳</t>
  </si>
  <si>
    <t>地方債等</t>
  </si>
  <si>
    <t>純行政コスト</t>
  </si>
  <si>
    <t>有形固定資産等の増加</t>
  </si>
  <si>
    <t>貸付金・基金等の増加</t>
  </si>
  <si>
    <t>資金の明細</t>
  </si>
  <si>
    <t>現金</t>
    <rPh sb="0" eb="2">
      <t>ゲンキン</t>
    </rPh>
    <phoneticPr fontId="6"/>
  </si>
  <si>
    <t>年度：平成29年度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</si>
</sst>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"/>
  </numFmts>
  <fonts count="12">
    <font>
      <sz val="11"/>
      <color theme="1"/>
      <name val="游ゴシック"/>
      <family val="2"/>
      <scheme val="minor"/>
    </font>
    <font>
      <b/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8"/>
      <color theme="1"/>
      <name val="游ゴシック"/>
      <family val="2"/>
      <scheme val="minor"/>
    </font>
    <font>
      <sz val="9"/>
      <color theme="1"/>
      <name val="游ゴシック"/>
      <family val="2"/>
      <scheme val="minor"/>
    </font>
    <font>
      <b/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83">
    <xf numFmtId="0" fontId="0" fillId="0" borderId="0" xfId="0"/>
    <xf numFmtId="3" fontId="2" fillId="0" borderId="0" xfId="0" applyNumberFormat="1" applyFont="1"/>
    <xf numFmtId="3" fontId="3" fillId="2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horizontal="right"/>
    </xf>
    <xf numFmtId="3" fontId="4" fillId="0" borderId="1" xfId="0" applyNumberFormat="1" applyFont="1" applyBorder="1" applyAlignment="1">
      <alignment horizontal="left" vertical="center"/>
    </xf>
    <xf numFmtId="3" fontId="3" fillId="2" borderId="1" xfId="0" applyNumberFormat="1" applyFont="1" applyFill="1" applyBorder="1" applyAlignment="1">
      <alignment horizontal="center" vertical="center"/>
    </xf>
    <xf numFmtId="3" fontId="4" fillId="0" borderId="0" xfId="0" applyNumberFormat="1" applyFont="1"/>
    <xf numFmtId="3" fontId="7" fillId="0" borderId="0" xfId="0" applyNumberFormat="1" applyFont="1"/>
    <xf numFmtId="3" fontId="8" fillId="0" borderId="0" xfId="0" applyNumberFormat="1" applyFont="1"/>
    <xf numFmtId="3" fontId="0" fillId="0" borderId="0" xfId="0" applyNumberFormat="1" applyFont="1"/>
    <xf numFmtId="3" fontId="0" fillId="0" borderId="0" xfId="0" applyNumberFormat="1" applyFont="1" applyAlignment="1">
      <alignment horizontal="right"/>
    </xf>
    <xf numFmtId="3" fontId="8" fillId="2" borderId="1" xfId="0" applyNumberFormat="1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left" vertical="center"/>
    </xf>
    <xf numFmtId="3" fontId="0" fillId="0" borderId="1" xfId="0" applyNumberFormat="1" applyFont="1" applyBorder="1" applyAlignment="1">
      <alignment horizontal="right" vertical="center"/>
    </xf>
    <xf numFmtId="3" fontId="8" fillId="0" borderId="1" xfId="0" applyNumberFormat="1" applyFont="1" applyBorder="1" applyAlignment="1">
      <alignment horizontal="left" vertical="center" shrinkToFit="1"/>
    </xf>
    <xf numFmtId="3" fontId="1" fillId="0" borderId="0" xfId="0" applyNumberFormat="1" applyFont="1"/>
    <xf numFmtId="3" fontId="2" fillId="0" borderId="0" xfId="0" applyNumberFormat="1" applyFont="1" applyFill="1"/>
    <xf numFmtId="3" fontId="9" fillId="0" borderId="0" xfId="0" applyNumberFormat="1" applyFont="1"/>
    <xf numFmtId="3" fontId="4" fillId="2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left" vertical="center"/>
    </xf>
    <xf numFmtId="3" fontId="4" fillId="0" borderId="1" xfId="0" applyNumberFormat="1" applyFont="1" applyFill="1" applyBorder="1" applyAlignment="1">
      <alignment horizontal="right" vertical="center"/>
    </xf>
    <xf numFmtId="3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right" vertical="center"/>
    </xf>
    <xf numFmtId="3" fontId="4" fillId="0" borderId="1" xfId="0" applyNumberFormat="1" applyFont="1" applyFill="1" applyBorder="1" applyAlignment="1">
      <alignment horizontal="left" vertical="center" shrinkToFit="1"/>
    </xf>
    <xf numFmtId="3" fontId="2" fillId="0" borderId="0" xfId="0" applyNumberFormat="1" applyFont="1" applyFill="1" applyAlignment="1">
      <alignment horizontal="right"/>
    </xf>
    <xf numFmtId="0" fontId="4" fillId="0" borderId="1" xfId="0" applyNumberFormat="1" applyFont="1" applyFill="1" applyBorder="1" applyAlignment="1">
      <alignment horizontal="left" vertical="center" shrinkToFit="1"/>
    </xf>
    <xf numFmtId="3" fontId="4" fillId="0" borderId="0" xfId="0" applyNumberFormat="1" applyFont="1" applyFill="1" applyAlignment="1">
      <alignment vertical="center"/>
    </xf>
    <xf numFmtId="3" fontId="4" fillId="0" borderId="0" xfId="0" applyNumberFormat="1" applyFont="1" applyFill="1"/>
    <xf numFmtId="0" fontId="2" fillId="0" borderId="1" xfId="0" applyFont="1" applyFill="1" applyBorder="1" applyAlignment="1">
      <alignment vertical="center" shrinkToFit="1"/>
    </xf>
    <xf numFmtId="38" fontId="2" fillId="0" borderId="1" xfId="1" applyFont="1" applyFill="1" applyBorder="1">
      <alignment vertical="center"/>
    </xf>
    <xf numFmtId="38" fontId="2" fillId="0" borderId="1" xfId="1" applyFont="1" applyFill="1" applyBorder="1" applyAlignment="1">
      <alignment vertical="center"/>
    </xf>
    <xf numFmtId="3" fontId="4" fillId="0" borderId="1" xfId="0" applyNumberFormat="1" applyFont="1" applyBorder="1" applyAlignment="1">
      <alignment horizontal="center" vertical="center"/>
    </xf>
    <xf numFmtId="38" fontId="2" fillId="0" borderId="1" xfId="1" applyFont="1" applyFill="1" applyBorder="1" applyAlignment="1">
      <alignment horizontal="right" vertical="center"/>
    </xf>
    <xf numFmtId="38" fontId="2" fillId="0" borderId="1" xfId="1" applyFont="1" applyBorder="1" applyAlignment="1">
      <alignment horizontal="right" vertical="center"/>
    </xf>
    <xf numFmtId="3" fontId="4" fillId="0" borderId="1" xfId="0" applyNumberFormat="1" applyFont="1" applyBorder="1" applyAlignment="1">
      <alignment horizontal="left" vertical="center" shrinkToFit="1"/>
    </xf>
    <xf numFmtId="3" fontId="4" fillId="0" borderId="2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right" vertical="center"/>
    </xf>
    <xf numFmtId="3" fontId="4" fillId="2" borderId="4" xfId="0" applyNumberFormat="1" applyFont="1" applyFill="1" applyBorder="1" applyAlignment="1">
      <alignment horizontal="center" vertical="center"/>
    </xf>
    <xf numFmtId="3" fontId="4" fillId="2" borderId="5" xfId="0" applyNumberFormat="1" applyFont="1" applyFill="1" applyBorder="1" applyAlignment="1">
      <alignment horizontal="center" vertical="center"/>
    </xf>
    <xf numFmtId="3" fontId="4" fillId="2" borderId="6" xfId="0" applyNumberFormat="1" applyFont="1" applyFill="1" applyBorder="1" applyAlignment="1">
      <alignment horizontal="center" vertical="center"/>
    </xf>
    <xf numFmtId="3" fontId="4" fillId="2" borderId="7" xfId="0" applyNumberFormat="1" applyFont="1" applyFill="1" applyBorder="1" applyAlignment="1">
      <alignment horizontal="center" vertical="center"/>
    </xf>
    <xf numFmtId="3" fontId="4" fillId="0" borderId="7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/>
    </xf>
    <xf numFmtId="3" fontId="4" fillId="2" borderId="7" xfId="0" applyNumberFormat="1" applyFont="1" applyFill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/>
    </xf>
    <xf numFmtId="3" fontId="4" fillId="0" borderId="1" xfId="0" applyNumberFormat="1" applyFont="1" applyFill="1" applyBorder="1" applyAlignment="1">
      <alignment vertical="center" shrinkToFit="1"/>
    </xf>
    <xf numFmtId="3" fontId="4" fillId="0" borderId="1" xfId="0" applyNumberFormat="1" applyFont="1" applyFill="1" applyBorder="1" applyAlignment="1">
      <alignment horizontal="right" vertical="center" shrinkToFit="1"/>
    </xf>
    <xf numFmtId="3" fontId="4" fillId="0" borderId="1" xfId="0" applyNumberFormat="1" applyFont="1" applyBorder="1" applyAlignment="1">
      <alignment horizontal="right" vertical="center" shrinkToFit="1"/>
    </xf>
    <xf numFmtId="3" fontId="4" fillId="0" borderId="1" xfId="0" applyNumberFormat="1" applyFont="1" applyBorder="1" applyAlignment="1">
      <alignment horizontal="center" vertical="center" shrinkToFit="1"/>
    </xf>
    <xf numFmtId="3" fontId="4" fillId="0" borderId="8" xfId="0" applyNumberFormat="1" applyFont="1" applyBorder="1" applyAlignment="1">
      <alignment horizontal="center" vertical="center" shrinkToFit="1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 vertical="center"/>
    </xf>
    <xf numFmtId="3" fontId="11" fillId="0" borderId="1" xfId="0" applyNumberFormat="1" applyFont="1" applyFill="1" applyBorder="1" applyAlignment="1">
      <alignment horizontal="right" vertical="center"/>
    </xf>
    <xf numFmtId="3" fontId="10" fillId="0" borderId="7" xfId="0" applyNumberFormat="1" applyFont="1" applyBorder="1" applyAlignment="1">
      <alignment horizontal="center" vertical="center"/>
    </xf>
    <xf numFmtId="3" fontId="11" fillId="0" borderId="7" xfId="0" applyNumberFormat="1" applyFont="1" applyBorder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left" vertical="center"/>
    </xf>
    <xf numFmtId="3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vertical="center"/>
    </xf>
    <xf numFmtId="3" fontId="4" fillId="0" borderId="9" xfId="0" applyNumberFormat="1" applyFont="1" applyBorder="1" applyAlignment="1">
      <alignment horizontal="center" vertical="center"/>
    </xf>
    <xf numFmtId="3" fontId="4" fillId="0" borderId="11" xfId="0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  <xf numFmtId="3" fontId="4" fillId="0" borderId="10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vertical="center"/>
    </xf>
    <xf numFmtId="3" fontId="10" fillId="2" borderId="7" xfId="0" applyNumberFormat="1" applyFont="1" applyFill="1" applyBorder="1" applyAlignment="1">
      <alignment horizontal="center" vertical="center"/>
    </xf>
    <xf numFmtId="3" fontId="10" fillId="0" borderId="12" xfId="0" applyNumberFormat="1" applyFont="1" applyBorder="1" applyAlignment="1">
      <alignment vertical="center"/>
    </xf>
    <xf numFmtId="3" fontId="10" fillId="2" borderId="1" xfId="0" applyNumberFormat="1" applyFont="1" applyFill="1" applyBorder="1" applyAlignment="1">
      <alignment horizontal="center" vertical="center"/>
    </xf>
    <xf numFmtId="3" fontId="10" fillId="0" borderId="2" xfId="0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6"/>
  <sheetViews>
    <sheetView workbookViewId="0">
      <selection activeCell="A14" sqref="A14"/>
    </sheetView>
  </sheetViews>
  <sheetFormatPr defaultColWidth="8.875" defaultRowHeight="11.25"/>
  <cols>
    <col min="1" max="1" width="30.875" style="7" customWidth="1"/>
    <col min="2" max="8" width="15.875" style="7" customWidth="1"/>
    <col min="9" max="16384" width="8.875" style="7"/>
  </cols>
  <sheetData>
    <row r="1" spans="1:8" ht="21">
      <c r="A1" s="61" t="s">
        <v>0</v>
      </c>
      <c r="B1" s="61"/>
      <c r="C1" s="61"/>
      <c r="D1" s="61"/>
      <c r="E1" s="61"/>
      <c r="F1" s="61"/>
      <c r="G1" s="61"/>
      <c r="H1" s="61"/>
    </row>
    <row r="2" spans="1:8" ht="13.5">
      <c r="A2" s="1" t="s">
        <v>1</v>
      </c>
      <c r="B2" s="1"/>
      <c r="C2" s="1"/>
      <c r="D2" s="1"/>
      <c r="E2" s="1"/>
      <c r="F2" s="1"/>
      <c r="G2" s="1"/>
      <c r="H2" s="4" t="s">
        <v>2</v>
      </c>
    </row>
    <row r="3" spans="1:8" ht="13.5">
      <c r="A3" s="1" t="s">
        <v>3</v>
      </c>
      <c r="B3" s="1"/>
      <c r="C3" s="1"/>
      <c r="D3" s="1"/>
      <c r="E3" s="1"/>
      <c r="F3" s="1"/>
      <c r="G3" s="1"/>
      <c r="H3" s="1"/>
    </row>
    <row r="4" spans="1:8" ht="13.5">
      <c r="A4" s="1"/>
      <c r="B4" s="1"/>
      <c r="C4" s="1"/>
      <c r="D4" s="1"/>
      <c r="E4" s="1"/>
      <c r="F4" s="1"/>
      <c r="G4" s="1"/>
      <c r="H4" s="4" t="s">
        <v>4</v>
      </c>
    </row>
    <row r="5" spans="1:8" ht="33.75">
      <c r="A5" s="6" t="s">
        <v>5</v>
      </c>
      <c r="B5" s="2" t="s">
        <v>6</v>
      </c>
      <c r="C5" s="2" t="s">
        <v>7</v>
      </c>
      <c r="D5" s="2" t="s">
        <v>8</v>
      </c>
      <c r="E5" s="2" t="s">
        <v>9</v>
      </c>
      <c r="F5" s="2" t="s">
        <v>10</v>
      </c>
      <c r="G5" s="2" t="s">
        <v>11</v>
      </c>
      <c r="H5" s="2" t="s">
        <v>12</v>
      </c>
    </row>
    <row r="6" spans="1:8">
      <c r="A6" s="5" t="s">
        <v>13</v>
      </c>
      <c r="B6" s="3">
        <v>75023867</v>
      </c>
      <c r="C6" s="3">
        <v>1096103</v>
      </c>
      <c r="D6" s="3">
        <v>485467</v>
      </c>
      <c r="E6" s="3">
        <v>75634503</v>
      </c>
      <c r="F6" s="3">
        <v>43093695</v>
      </c>
      <c r="G6" s="3">
        <v>1509302</v>
      </c>
      <c r="H6" s="3">
        <v>32540808</v>
      </c>
    </row>
    <row r="7" spans="1:8">
      <c r="A7" s="5" t="s">
        <v>14</v>
      </c>
      <c r="B7" s="3">
        <v>6016966</v>
      </c>
      <c r="C7" s="3">
        <v>45986</v>
      </c>
      <c r="D7" s="3">
        <v>3</v>
      </c>
      <c r="E7" s="3">
        <v>6062950</v>
      </c>
      <c r="F7" s="3" t="s">
        <v>15</v>
      </c>
      <c r="G7" s="3" t="s">
        <v>15</v>
      </c>
      <c r="H7" s="3">
        <v>6062950</v>
      </c>
    </row>
    <row r="8" spans="1:8">
      <c r="A8" s="5" t="s">
        <v>16</v>
      </c>
      <c r="B8" s="3" t="s">
        <v>15</v>
      </c>
      <c r="C8" s="3" t="s">
        <v>15</v>
      </c>
      <c r="D8" s="3" t="s">
        <v>15</v>
      </c>
      <c r="E8" s="3" t="s">
        <v>15</v>
      </c>
      <c r="F8" s="3" t="s">
        <v>15</v>
      </c>
      <c r="G8" s="3" t="s">
        <v>15</v>
      </c>
      <c r="H8" s="3" t="s">
        <v>15</v>
      </c>
    </row>
    <row r="9" spans="1:8">
      <c r="A9" s="5" t="s">
        <v>17</v>
      </c>
      <c r="B9" s="3">
        <v>60371466</v>
      </c>
      <c r="C9" s="3">
        <v>526906</v>
      </c>
      <c r="D9" s="3">
        <v>415899</v>
      </c>
      <c r="E9" s="3">
        <v>60482474</v>
      </c>
      <c r="F9" s="3">
        <v>36290390</v>
      </c>
      <c r="G9" s="3">
        <v>1262343</v>
      </c>
      <c r="H9" s="3">
        <v>24192083</v>
      </c>
    </row>
    <row r="10" spans="1:8">
      <c r="A10" s="5" t="s">
        <v>18</v>
      </c>
      <c r="B10" s="3">
        <v>219499</v>
      </c>
      <c r="C10" s="3">
        <v>196699</v>
      </c>
      <c r="D10" s="3">
        <v>851</v>
      </c>
      <c r="E10" s="3">
        <v>415347</v>
      </c>
      <c r="F10" s="3">
        <v>56750</v>
      </c>
      <c r="G10" s="3">
        <v>14806</v>
      </c>
      <c r="H10" s="3">
        <v>358597</v>
      </c>
    </row>
    <row r="11" spans="1:8">
      <c r="A11" s="5" t="s">
        <v>19</v>
      </c>
      <c r="B11" s="3">
        <v>8133848</v>
      </c>
      <c r="C11" s="3">
        <v>71703</v>
      </c>
      <c r="D11" s="3">
        <v>68714</v>
      </c>
      <c r="E11" s="3">
        <v>8136837</v>
      </c>
      <c r="F11" s="3">
        <v>6746555</v>
      </c>
      <c r="G11" s="3">
        <v>232153</v>
      </c>
      <c r="H11" s="3">
        <v>1390282</v>
      </c>
    </row>
    <row r="12" spans="1:8">
      <c r="A12" s="5" t="s">
        <v>20</v>
      </c>
      <c r="B12" s="3" t="s">
        <v>15</v>
      </c>
      <c r="C12" s="3" t="s">
        <v>15</v>
      </c>
      <c r="D12" s="3" t="s">
        <v>15</v>
      </c>
      <c r="E12" s="3" t="s">
        <v>15</v>
      </c>
      <c r="F12" s="3" t="s">
        <v>15</v>
      </c>
      <c r="G12" s="3" t="s">
        <v>15</v>
      </c>
      <c r="H12" s="3" t="s">
        <v>15</v>
      </c>
    </row>
    <row r="13" spans="1:8">
      <c r="A13" s="5" t="s">
        <v>21</v>
      </c>
      <c r="B13" s="3" t="s">
        <v>15</v>
      </c>
      <c r="C13" s="3" t="s">
        <v>15</v>
      </c>
      <c r="D13" s="3" t="s">
        <v>15</v>
      </c>
      <c r="E13" s="3" t="s">
        <v>15</v>
      </c>
      <c r="F13" s="3" t="s">
        <v>15</v>
      </c>
      <c r="G13" s="3" t="s">
        <v>15</v>
      </c>
      <c r="H13" s="3" t="s">
        <v>15</v>
      </c>
    </row>
    <row r="14" spans="1:8">
      <c r="A14" s="5" t="s">
        <v>22</v>
      </c>
      <c r="B14" s="3" t="s">
        <v>15</v>
      </c>
      <c r="C14" s="3" t="s">
        <v>15</v>
      </c>
      <c r="D14" s="3" t="s">
        <v>15</v>
      </c>
      <c r="E14" s="3" t="s">
        <v>15</v>
      </c>
      <c r="F14" s="3" t="s">
        <v>15</v>
      </c>
      <c r="G14" s="3" t="s">
        <v>15</v>
      </c>
      <c r="H14" s="3" t="s">
        <v>15</v>
      </c>
    </row>
    <row r="15" spans="1:8">
      <c r="A15" s="5" t="s">
        <v>23</v>
      </c>
      <c r="B15" s="3" t="s">
        <v>15</v>
      </c>
      <c r="C15" s="3" t="s">
        <v>15</v>
      </c>
      <c r="D15" s="3" t="s">
        <v>15</v>
      </c>
      <c r="E15" s="3" t="s">
        <v>15</v>
      </c>
      <c r="F15" s="3" t="s">
        <v>15</v>
      </c>
      <c r="G15" s="3" t="s">
        <v>15</v>
      </c>
      <c r="H15" s="3" t="s">
        <v>15</v>
      </c>
    </row>
    <row r="16" spans="1:8">
      <c r="A16" s="5" t="s">
        <v>24</v>
      </c>
      <c r="B16" s="3">
        <v>282088</v>
      </c>
      <c r="C16" s="3">
        <v>254808</v>
      </c>
      <c r="D16" s="3" t="s">
        <v>15</v>
      </c>
      <c r="E16" s="3">
        <v>536895</v>
      </c>
      <c r="F16" s="3" t="s">
        <v>15</v>
      </c>
      <c r="G16" s="3" t="s">
        <v>15</v>
      </c>
      <c r="H16" s="3">
        <v>536895</v>
      </c>
    </row>
    <row r="17" spans="1:8">
      <c r="A17" s="5" t="s">
        <v>25</v>
      </c>
      <c r="B17" s="3">
        <v>178144677</v>
      </c>
      <c r="C17" s="3">
        <v>806525</v>
      </c>
      <c r="D17" s="3">
        <v>114658</v>
      </c>
      <c r="E17" s="3">
        <v>178836544</v>
      </c>
      <c r="F17" s="3">
        <v>112384156</v>
      </c>
      <c r="G17" s="3">
        <v>3453262</v>
      </c>
      <c r="H17" s="3">
        <v>66452388</v>
      </c>
    </row>
    <row r="18" spans="1:8">
      <c r="A18" s="5" t="s">
        <v>26</v>
      </c>
      <c r="B18" s="3" t="s">
        <v>15</v>
      </c>
      <c r="C18" s="3" t="s">
        <v>15</v>
      </c>
      <c r="D18" s="3" t="s">
        <v>15</v>
      </c>
      <c r="E18" s="3" t="s">
        <v>15</v>
      </c>
      <c r="F18" s="3" t="s">
        <v>15</v>
      </c>
      <c r="G18" s="3" t="s">
        <v>15</v>
      </c>
      <c r="H18" s="3" t="s">
        <v>15</v>
      </c>
    </row>
    <row r="19" spans="1:8">
      <c r="A19" s="5" t="s">
        <v>27</v>
      </c>
      <c r="B19" s="3">
        <v>168376</v>
      </c>
      <c r="C19" s="3">
        <v>10864</v>
      </c>
      <c r="D19" s="3" t="s">
        <v>15</v>
      </c>
      <c r="E19" s="3">
        <v>179239</v>
      </c>
      <c r="F19" s="3" t="s">
        <v>15</v>
      </c>
      <c r="G19" s="3" t="s">
        <v>15</v>
      </c>
      <c r="H19" s="3">
        <v>179239</v>
      </c>
    </row>
    <row r="20" spans="1:8">
      <c r="A20" s="5" t="s">
        <v>28</v>
      </c>
      <c r="B20" s="3">
        <v>9370</v>
      </c>
      <c r="C20" s="3">
        <v>0</v>
      </c>
      <c r="D20" s="3" t="s">
        <v>15</v>
      </c>
      <c r="E20" s="3">
        <v>9370</v>
      </c>
      <c r="F20" s="3" t="s">
        <v>15</v>
      </c>
      <c r="G20" s="3" t="s">
        <v>15</v>
      </c>
      <c r="H20" s="3">
        <v>9370</v>
      </c>
    </row>
    <row r="21" spans="1:8">
      <c r="A21" s="5" t="s">
        <v>29</v>
      </c>
      <c r="B21" s="3" t="s">
        <v>15</v>
      </c>
      <c r="C21" s="3" t="s">
        <v>15</v>
      </c>
      <c r="D21" s="3" t="s">
        <v>15</v>
      </c>
      <c r="E21" s="3" t="s">
        <v>15</v>
      </c>
      <c r="F21" s="3" t="s">
        <v>15</v>
      </c>
      <c r="G21" s="3" t="s">
        <v>15</v>
      </c>
      <c r="H21" s="3" t="s">
        <v>15</v>
      </c>
    </row>
    <row r="22" spans="1:8">
      <c r="A22" s="5" t="s">
        <v>30</v>
      </c>
      <c r="B22" s="3">
        <v>0</v>
      </c>
      <c r="C22" s="3" t="s">
        <v>15</v>
      </c>
      <c r="D22" s="3" t="s">
        <v>15</v>
      </c>
      <c r="E22" s="3">
        <v>0</v>
      </c>
      <c r="F22" s="3" t="s">
        <v>15</v>
      </c>
      <c r="G22" s="3" t="s">
        <v>15</v>
      </c>
      <c r="H22" s="3">
        <v>0</v>
      </c>
    </row>
    <row r="23" spans="1:8">
      <c r="A23" s="5" t="s">
        <v>31</v>
      </c>
      <c r="B23" s="3" t="s">
        <v>15</v>
      </c>
      <c r="C23" s="3" t="s">
        <v>15</v>
      </c>
      <c r="D23" s="3" t="s">
        <v>15</v>
      </c>
      <c r="E23" s="3" t="s">
        <v>15</v>
      </c>
      <c r="F23" s="3" t="s">
        <v>15</v>
      </c>
      <c r="G23" s="3" t="s">
        <v>15</v>
      </c>
      <c r="H23" s="3" t="s">
        <v>15</v>
      </c>
    </row>
    <row r="24" spans="1:8">
      <c r="A24" s="5" t="s">
        <v>32</v>
      </c>
      <c r="B24" s="3">
        <v>2825765</v>
      </c>
      <c r="C24" s="3" t="s">
        <v>15</v>
      </c>
      <c r="D24" s="3" t="s">
        <v>15</v>
      </c>
      <c r="E24" s="3">
        <v>2825765</v>
      </c>
      <c r="F24" s="3" t="s">
        <v>15</v>
      </c>
      <c r="G24" s="3" t="s">
        <v>15</v>
      </c>
      <c r="H24" s="3">
        <v>2825765</v>
      </c>
    </row>
    <row r="25" spans="1:8">
      <c r="A25" s="5" t="s">
        <v>33</v>
      </c>
      <c r="B25" s="3" t="s">
        <v>15</v>
      </c>
      <c r="C25" s="3" t="s">
        <v>15</v>
      </c>
      <c r="D25" s="3" t="s">
        <v>15</v>
      </c>
      <c r="E25" s="3" t="s">
        <v>15</v>
      </c>
      <c r="F25" s="3" t="s">
        <v>15</v>
      </c>
      <c r="G25" s="3" t="s">
        <v>15</v>
      </c>
      <c r="H25" s="3" t="s">
        <v>15</v>
      </c>
    </row>
    <row r="26" spans="1:8">
      <c r="A26" s="5" t="s">
        <v>34</v>
      </c>
      <c r="B26" s="3" t="s">
        <v>15</v>
      </c>
      <c r="C26" s="3" t="s">
        <v>15</v>
      </c>
      <c r="D26" s="3" t="s">
        <v>15</v>
      </c>
      <c r="E26" s="3" t="s">
        <v>15</v>
      </c>
      <c r="F26" s="3" t="s">
        <v>15</v>
      </c>
      <c r="G26" s="3" t="s">
        <v>15</v>
      </c>
      <c r="H26" s="3" t="s">
        <v>15</v>
      </c>
    </row>
    <row r="27" spans="1:8">
      <c r="A27" s="5" t="s">
        <v>35</v>
      </c>
      <c r="B27" s="3" t="s">
        <v>15</v>
      </c>
      <c r="C27" s="3" t="s">
        <v>15</v>
      </c>
      <c r="D27" s="3" t="s">
        <v>15</v>
      </c>
      <c r="E27" s="3" t="s">
        <v>15</v>
      </c>
      <c r="F27" s="3" t="s">
        <v>15</v>
      </c>
      <c r="G27" s="3" t="s">
        <v>15</v>
      </c>
      <c r="H27" s="3" t="s">
        <v>15</v>
      </c>
    </row>
    <row r="28" spans="1:8">
      <c r="A28" s="5" t="s">
        <v>36</v>
      </c>
      <c r="B28" s="3" t="s">
        <v>15</v>
      </c>
      <c r="C28" s="3" t="s">
        <v>15</v>
      </c>
      <c r="D28" s="3" t="s">
        <v>15</v>
      </c>
      <c r="E28" s="3" t="s">
        <v>15</v>
      </c>
      <c r="F28" s="3" t="s">
        <v>15</v>
      </c>
      <c r="G28" s="3" t="s">
        <v>15</v>
      </c>
      <c r="H28" s="3" t="s">
        <v>15</v>
      </c>
    </row>
    <row r="29" spans="1:8">
      <c r="A29" s="5" t="s">
        <v>37</v>
      </c>
      <c r="B29" s="3" t="s">
        <v>15</v>
      </c>
      <c r="C29" s="3" t="s">
        <v>15</v>
      </c>
      <c r="D29" s="3" t="s">
        <v>15</v>
      </c>
      <c r="E29" s="3" t="s">
        <v>15</v>
      </c>
      <c r="F29" s="3" t="s">
        <v>15</v>
      </c>
      <c r="G29" s="3" t="s">
        <v>15</v>
      </c>
      <c r="H29" s="3" t="s">
        <v>15</v>
      </c>
    </row>
    <row r="30" spans="1:8">
      <c r="A30" s="5" t="s">
        <v>38</v>
      </c>
      <c r="B30" s="3">
        <v>1745</v>
      </c>
      <c r="C30" s="3">
        <v>1184</v>
      </c>
      <c r="D30" s="3" t="s">
        <v>15</v>
      </c>
      <c r="E30" s="3">
        <v>2929</v>
      </c>
      <c r="F30" s="3" t="s">
        <v>15</v>
      </c>
      <c r="G30" s="3" t="s">
        <v>15</v>
      </c>
      <c r="H30" s="3">
        <v>2929</v>
      </c>
    </row>
    <row r="31" spans="1:8">
      <c r="A31" s="5" t="s">
        <v>39</v>
      </c>
      <c r="B31" s="3">
        <v>1401</v>
      </c>
      <c r="C31" s="3" t="s">
        <v>15</v>
      </c>
      <c r="D31" s="3" t="s">
        <v>15</v>
      </c>
      <c r="E31" s="3">
        <v>1401</v>
      </c>
      <c r="F31" s="3" t="s">
        <v>15</v>
      </c>
      <c r="G31" s="3" t="s">
        <v>15</v>
      </c>
      <c r="H31" s="3">
        <v>1401</v>
      </c>
    </row>
    <row r="32" spans="1:8">
      <c r="A32" s="5" t="s">
        <v>40</v>
      </c>
      <c r="B32" s="3" t="s">
        <v>15</v>
      </c>
      <c r="C32" s="3" t="s">
        <v>15</v>
      </c>
      <c r="D32" s="3" t="s">
        <v>15</v>
      </c>
      <c r="E32" s="3" t="s">
        <v>15</v>
      </c>
      <c r="F32" s="3" t="s">
        <v>15</v>
      </c>
      <c r="G32" s="3" t="s">
        <v>15</v>
      </c>
      <c r="H32" s="3" t="s">
        <v>15</v>
      </c>
    </row>
    <row r="33" spans="1:8">
      <c r="A33" s="5" t="s">
        <v>41</v>
      </c>
      <c r="B33" s="3" t="s">
        <v>15</v>
      </c>
      <c r="C33" s="3" t="s">
        <v>15</v>
      </c>
      <c r="D33" s="3" t="s">
        <v>15</v>
      </c>
      <c r="E33" s="3" t="s">
        <v>15</v>
      </c>
      <c r="F33" s="3" t="s">
        <v>15</v>
      </c>
      <c r="G33" s="3" t="s">
        <v>15</v>
      </c>
      <c r="H33" s="3" t="s">
        <v>15</v>
      </c>
    </row>
    <row r="34" spans="1:8">
      <c r="A34" s="5" t="s">
        <v>42</v>
      </c>
      <c r="B34" s="3" t="s">
        <v>15</v>
      </c>
      <c r="C34" s="3" t="s">
        <v>15</v>
      </c>
      <c r="D34" s="3" t="s">
        <v>15</v>
      </c>
      <c r="E34" s="3" t="s">
        <v>15</v>
      </c>
      <c r="F34" s="3" t="s">
        <v>15</v>
      </c>
      <c r="G34" s="3" t="s">
        <v>15</v>
      </c>
      <c r="H34" s="3" t="s">
        <v>15</v>
      </c>
    </row>
    <row r="35" spans="1:8">
      <c r="A35" s="5" t="s">
        <v>43</v>
      </c>
      <c r="B35" s="3" t="s">
        <v>15</v>
      </c>
      <c r="C35" s="3" t="s">
        <v>15</v>
      </c>
      <c r="D35" s="3" t="s">
        <v>15</v>
      </c>
      <c r="E35" s="3" t="s">
        <v>15</v>
      </c>
      <c r="F35" s="3" t="s">
        <v>15</v>
      </c>
      <c r="G35" s="3" t="s">
        <v>15</v>
      </c>
      <c r="H35" s="3" t="s">
        <v>15</v>
      </c>
    </row>
    <row r="36" spans="1:8">
      <c r="A36" s="5" t="s">
        <v>44</v>
      </c>
      <c r="B36" s="3" t="s">
        <v>15</v>
      </c>
      <c r="C36" s="3" t="s">
        <v>15</v>
      </c>
      <c r="D36" s="3" t="s">
        <v>15</v>
      </c>
      <c r="E36" s="3" t="s">
        <v>15</v>
      </c>
      <c r="F36" s="3" t="s">
        <v>15</v>
      </c>
      <c r="G36" s="3" t="s">
        <v>15</v>
      </c>
      <c r="H36" s="3" t="s">
        <v>15</v>
      </c>
    </row>
    <row r="37" spans="1:8">
      <c r="A37" s="5" t="s">
        <v>45</v>
      </c>
      <c r="B37" s="3" t="s">
        <v>15</v>
      </c>
      <c r="C37" s="3" t="s">
        <v>15</v>
      </c>
      <c r="D37" s="3" t="s">
        <v>15</v>
      </c>
      <c r="E37" s="3" t="s">
        <v>15</v>
      </c>
      <c r="F37" s="3" t="s">
        <v>15</v>
      </c>
      <c r="G37" s="3" t="s">
        <v>15</v>
      </c>
      <c r="H37" s="3" t="s">
        <v>15</v>
      </c>
    </row>
    <row r="38" spans="1:8">
      <c r="A38" s="5" t="s">
        <v>46</v>
      </c>
      <c r="B38" s="3">
        <v>188006</v>
      </c>
      <c r="C38" s="3" t="s">
        <v>15</v>
      </c>
      <c r="D38" s="3" t="s">
        <v>15</v>
      </c>
      <c r="E38" s="3">
        <v>188006</v>
      </c>
      <c r="F38" s="3">
        <v>142788</v>
      </c>
      <c r="G38" s="3">
        <v>7987</v>
      </c>
      <c r="H38" s="3">
        <v>45218</v>
      </c>
    </row>
    <row r="39" spans="1:8">
      <c r="A39" s="5" t="s">
        <v>47</v>
      </c>
      <c r="B39" s="3" t="s">
        <v>15</v>
      </c>
      <c r="C39" s="3" t="s">
        <v>15</v>
      </c>
      <c r="D39" s="3" t="s">
        <v>15</v>
      </c>
      <c r="E39" s="3" t="s">
        <v>15</v>
      </c>
      <c r="F39" s="3" t="s">
        <v>15</v>
      </c>
      <c r="G39" s="3" t="s">
        <v>15</v>
      </c>
      <c r="H39" s="3" t="s">
        <v>15</v>
      </c>
    </row>
    <row r="40" spans="1:8">
      <c r="A40" s="5" t="s">
        <v>48</v>
      </c>
      <c r="B40" s="3" t="s">
        <v>15</v>
      </c>
      <c r="C40" s="3" t="s">
        <v>15</v>
      </c>
      <c r="D40" s="3" t="s">
        <v>15</v>
      </c>
      <c r="E40" s="3" t="s">
        <v>15</v>
      </c>
      <c r="F40" s="3" t="s">
        <v>15</v>
      </c>
      <c r="G40" s="3" t="s">
        <v>15</v>
      </c>
      <c r="H40" s="3" t="s">
        <v>15</v>
      </c>
    </row>
    <row r="41" spans="1:8">
      <c r="A41" s="5" t="s">
        <v>49</v>
      </c>
      <c r="B41" s="3" t="s">
        <v>15</v>
      </c>
      <c r="C41" s="3" t="s">
        <v>15</v>
      </c>
      <c r="D41" s="3" t="s">
        <v>15</v>
      </c>
      <c r="E41" s="3" t="s">
        <v>15</v>
      </c>
      <c r="F41" s="3" t="s">
        <v>15</v>
      </c>
      <c r="G41" s="3" t="s">
        <v>15</v>
      </c>
      <c r="H41" s="3" t="s">
        <v>15</v>
      </c>
    </row>
    <row r="42" spans="1:8">
      <c r="A42" s="5" t="s">
        <v>50</v>
      </c>
      <c r="B42" s="3" t="s">
        <v>15</v>
      </c>
      <c r="C42" s="3" t="s">
        <v>15</v>
      </c>
      <c r="D42" s="3" t="s">
        <v>15</v>
      </c>
      <c r="E42" s="3" t="s">
        <v>15</v>
      </c>
      <c r="F42" s="3" t="s">
        <v>15</v>
      </c>
      <c r="G42" s="3" t="s">
        <v>15</v>
      </c>
      <c r="H42" s="3" t="s">
        <v>15</v>
      </c>
    </row>
    <row r="43" spans="1:8">
      <c r="A43" s="5" t="s">
        <v>51</v>
      </c>
      <c r="B43" s="3" t="s">
        <v>15</v>
      </c>
      <c r="C43" s="3" t="s">
        <v>15</v>
      </c>
      <c r="D43" s="3" t="s">
        <v>15</v>
      </c>
      <c r="E43" s="3" t="s">
        <v>15</v>
      </c>
      <c r="F43" s="3" t="s">
        <v>15</v>
      </c>
      <c r="G43" s="3" t="s">
        <v>15</v>
      </c>
      <c r="H43" s="3" t="s">
        <v>15</v>
      </c>
    </row>
    <row r="44" spans="1:8">
      <c r="A44" s="5" t="s">
        <v>52</v>
      </c>
      <c r="B44" s="3" t="s">
        <v>15</v>
      </c>
      <c r="C44" s="3" t="s">
        <v>15</v>
      </c>
      <c r="D44" s="3" t="s">
        <v>15</v>
      </c>
      <c r="E44" s="3" t="s">
        <v>15</v>
      </c>
      <c r="F44" s="3" t="s">
        <v>15</v>
      </c>
      <c r="G44" s="3" t="s">
        <v>15</v>
      </c>
      <c r="H44" s="3" t="s">
        <v>15</v>
      </c>
    </row>
    <row r="45" spans="1:8">
      <c r="A45" s="5" t="s">
        <v>53</v>
      </c>
      <c r="B45" s="3" t="s">
        <v>15</v>
      </c>
      <c r="C45" s="3" t="s">
        <v>15</v>
      </c>
      <c r="D45" s="3" t="s">
        <v>15</v>
      </c>
      <c r="E45" s="3" t="s">
        <v>15</v>
      </c>
      <c r="F45" s="3" t="s">
        <v>15</v>
      </c>
      <c r="G45" s="3" t="s">
        <v>15</v>
      </c>
      <c r="H45" s="3" t="s">
        <v>15</v>
      </c>
    </row>
    <row r="46" spans="1:8">
      <c r="A46" s="5" t="s">
        <v>54</v>
      </c>
      <c r="B46" s="3">
        <v>19141855</v>
      </c>
      <c r="C46" s="3">
        <v>71109</v>
      </c>
      <c r="D46" s="3" t="s">
        <v>15</v>
      </c>
      <c r="E46" s="3">
        <v>19212964</v>
      </c>
      <c r="F46" s="3">
        <v>11014550</v>
      </c>
      <c r="G46" s="3">
        <v>324237</v>
      </c>
      <c r="H46" s="3">
        <v>8198415</v>
      </c>
    </row>
    <row r="47" spans="1:8">
      <c r="A47" s="5" t="s">
        <v>55</v>
      </c>
      <c r="B47" s="3">
        <v>143381723</v>
      </c>
      <c r="C47" s="3">
        <v>553619</v>
      </c>
      <c r="D47" s="3" t="s">
        <v>15</v>
      </c>
      <c r="E47" s="3">
        <v>143935341</v>
      </c>
      <c r="F47" s="3">
        <v>93833994</v>
      </c>
      <c r="G47" s="3">
        <v>2873637</v>
      </c>
      <c r="H47" s="3">
        <v>50101347</v>
      </c>
    </row>
    <row r="48" spans="1:8">
      <c r="A48" s="5" t="s">
        <v>56</v>
      </c>
      <c r="B48" s="3">
        <v>11780</v>
      </c>
      <c r="C48" s="3" t="s">
        <v>15</v>
      </c>
      <c r="D48" s="3" t="s">
        <v>15</v>
      </c>
      <c r="E48" s="3">
        <v>11780</v>
      </c>
      <c r="F48" s="3">
        <v>495</v>
      </c>
      <c r="G48" s="3">
        <v>247</v>
      </c>
      <c r="H48" s="3">
        <v>11285</v>
      </c>
    </row>
    <row r="49" spans="1:8">
      <c r="A49" s="5" t="s">
        <v>57</v>
      </c>
      <c r="B49" s="3" t="s">
        <v>15</v>
      </c>
      <c r="C49" s="3" t="s">
        <v>15</v>
      </c>
      <c r="D49" s="3" t="s">
        <v>15</v>
      </c>
      <c r="E49" s="3" t="s">
        <v>15</v>
      </c>
      <c r="F49" s="3" t="s">
        <v>15</v>
      </c>
      <c r="G49" s="3" t="s">
        <v>15</v>
      </c>
      <c r="H49" s="3" t="s">
        <v>15</v>
      </c>
    </row>
    <row r="50" spans="1:8">
      <c r="A50" s="5" t="s">
        <v>58</v>
      </c>
      <c r="B50" s="3" t="s">
        <v>15</v>
      </c>
      <c r="C50" s="3" t="s">
        <v>15</v>
      </c>
      <c r="D50" s="3" t="s">
        <v>15</v>
      </c>
      <c r="E50" s="3" t="s">
        <v>15</v>
      </c>
      <c r="F50" s="3" t="s">
        <v>15</v>
      </c>
      <c r="G50" s="3" t="s">
        <v>15</v>
      </c>
      <c r="H50" s="3" t="s">
        <v>15</v>
      </c>
    </row>
    <row r="51" spans="1:8">
      <c r="A51" s="5" t="s">
        <v>59</v>
      </c>
      <c r="B51" s="3" t="s">
        <v>15</v>
      </c>
      <c r="C51" s="3" t="s">
        <v>15</v>
      </c>
      <c r="D51" s="3" t="s">
        <v>15</v>
      </c>
      <c r="E51" s="3" t="s">
        <v>15</v>
      </c>
      <c r="F51" s="3" t="s">
        <v>15</v>
      </c>
      <c r="G51" s="3" t="s">
        <v>15</v>
      </c>
      <c r="H51" s="3" t="s">
        <v>15</v>
      </c>
    </row>
    <row r="52" spans="1:8">
      <c r="A52" s="5" t="s">
        <v>60</v>
      </c>
      <c r="B52" s="3">
        <v>835342</v>
      </c>
      <c r="C52" s="3">
        <v>55781</v>
      </c>
      <c r="D52" s="3" t="s">
        <v>15</v>
      </c>
      <c r="E52" s="3">
        <v>891123</v>
      </c>
      <c r="F52" s="3">
        <v>411443</v>
      </c>
      <c r="G52" s="3">
        <v>20645</v>
      </c>
      <c r="H52" s="3">
        <v>479680</v>
      </c>
    </row>
    <row r="53" spans="1:8">
      <c r="A53" s="5" t="s">
        <v>61</v>
      </c>
      <c r="B53" s="3" t="s">
        <v>15</v>
      </c>
      <c r="C53" s="3" t="s">
        <v>15</v>
      </c>
      <c r="D53" s="3" t="s">
        <v>15</v>
      </c>
      <c r="E53" s="3" t="s">
        <v>15</v>
      </c>
      <c r="F53" s="3" t="s">
        <v>15</v>
      </c>
      <c r="G53" s="3" t="s">
        <v>15</v>
      </c>
      <c r="H53" s="3" t="s">
        <v>15</v>
      </c>
    </row>
    <row r="54" spans="1:8">
      <c r="A54" s="5" t="s">
        <v>62</v>
      </c>
      <c r="B54" s="3" t="s">
        <v>15</v>
      </c>
      <c r="C54" s="3" t="s">
        <v>15</v>
      </c>
      <c r="D54" s="3" t="s">
        <v>15</v>
      </c>
      <c r="E54" s="3" t="s">
        <v>15</v>
      </c>
      <c r="F54" s="3" t="s">
        <v>15</v>
      </c>
      <c r="G54" s="3" t="s">
        <v>15</v>
      </c>
      <c r="H54" s="3" t="s">
        <v>15</v>
      </c>
    </row>
    <row r="55" spans="1:8">
      <c r="A55" s="5" t="s">
        <v>63</v>
      </c>
      <c r="B55" s="3" t="s">
        <v>15</v>
      </c>
      <c r="C55" s="3" t="s">
        <v>15</v>
      </c>
      <c r="D55" s="3" t="s">
        <v>15</v>
      </c>
      <c r="E55" s="3" t="s">
        <v>15</v>
      </c>
      <c r="F55" s="3" t="s">
        <v>15</v>
      </c>
      <c r="G55" s="3" t="s">
        <v>15</v>
      </c>
      <c r="H55" s="3" t="s">
        <v>15</v>
      </c>
    </row>
    <row r="56" spans="1:8">
      <c r="A56" s="5" t="s">
        <v>64</v>
      </c>
      <c r="B56" s="3">
        <v>550416</v>
      </c>
      <c r="C56" s="3" t="s">
        <v>15</v>
      </c>
      <c r="D56" s="3" t="s">
        <v>15</v>
      </c>
      <c r="E56" s="3">
        <v>550416</v>
      </c>
      <c r="F56" s="3">
        <v>169528</v>
      </c>
      <c r="G56" s="3">
        <v>7706</v>
      </c>
      <c r="H56" s="3">
        <v>380888</v>
      </c>
    </row>
    <row r="57" spans="1:8">
      <c r="A57" s="5" t="s">
        <v>65</v>
      </c>
      <c r="B57" s="3">
        <v>2720659</v>
      </c>
      <c r="C57" s="3">
        <v>12080</v>
      </c>
      <c r="D57" s="3">
        <v>114658</v>
      </c>
      <c r="E57" s="3">
        <v>2618081</v>
      </c>
      <c r="F57" s="3">
        <v>1789423</v>
      </c>
      <c r="G57" s="3">
        <v>54750</v>
      </c>
      <c r="H57" s="3">
        <v>828658</v>
      </c>
    </row>
    <row r="58" spans="1:8">
      <c r="A58" s="5" t="s">
        <v>66</v>
      </c>
      <c r="B58" s="3">
        <v>7470343</v>
      </c>
      <c r="C58" s="3">
        <v>16621</v>
      </c>
      <c r="D58" s="3" t="s">
        <v>15</v>
      </c>
      <c r="E58" s="3">
        <v>7486964</v>
      </c>
      <c r="F58" s="3">
        <v>5015686</v>
      </c>
      <c r="G58" s="3">
        <v>160842</v>
      </c>
      <c r="H58" s="3">
        <v>2471278</v>
      </c>
    </row>
    <row r="59" spans="1:8">
      <c r="A59" s="5" t="s">
        <v>67</v>
      </c>
      <c r="B59" s="3">
        <v>110113</v>
      </c>
      <c r="C59" s="3" t="s">
        <v>15</v>
      </c>
      <c r="D59" s="3" t="s">
        <v>15</v>
      </c>
      <c r="E59" s="3">
        <v>110113</v>
      </c>
      <c r="F59" s="3">
        <v>6249</v>
      </c>
      <c r="G59" s="3">
        <v>3213</v>
      </c>
      <c r="H59" s="3">
        <v>103864</v>
      </c>
    </row>
    <row r="60" spans="1:8">
      <c r="A60" s="5" t="s">
        <v>68</v>
      </c>
      <c r="B60" s="3" t="s">
        <v>15</v>
      </c>
      <c r="C60" s="3" t="s">
        <v>15</v>
      </c>
      <c r="D60" s="3" t="s">
        <v>15</v>
      </c>
      <c r="E60" s="3" t="s">
        <v>15</v>
      </c>
      <c r="F60" s="3" t="s">
        <v>15</v>
      </c>
      <c r="G60" s="3" t="s">
        <v>15</v>
      </c>
      <c r="H60" s="3" t="s">
        <v>15</v>
      </c>
    </row>
    <row r="61" spans="1:8">
      <c r="A61" s="5" t="s">
        <v>69</v>
      </c>
      <c r="B61" s="3">
        <v>727784</v>
      </c>
      <c r="C61" s="3">
        <v>85267</v>
      </c>
      <c r="D61" s="3" t="s">
        <v>15</v>
      </c>
      <c r="E61" s="3">
        <v>813051</v>
      </c>
      <c r="F61" s="3" t="s">
        <v>15</v>
      </c>
      <c r="G61" s="3" t="s">
        <v>15</v>
      </c>
      <c r="H61" s="3">
        <v>813051</v>
      </c>
    </row>
    <row r="62" spans="1:8">
      <c r="A62" s="5" t="s">
        <v>70</v>
      </c>
      <c r="B62" s="3">
        <v>3804134</v>
      </c>
      <c r="C62" s="3">
        <v>89003</v>
      </c>
      <c r="D62" s="3">
        <v>91269</v>
      </c>
      <c r="E62" s="3">
        <v>3801868</v>
      </c>
      <c r="F62" s="3">
        <v>2749152</v>
      </c>
      <c r="G62" s="3">
        <v>187330</v>
      </c>
      <c r="H62" s="3">
        <v>1052716</v>
      </c>
    </row>
    <row r="63" spans="1:8">
      <c r="A63" s="5" t="s">
        <v>71</v>
      </c>
      <c r="B63" s="3" t="s">
        <v>15</v>
      </c>
      <c r="C63" s="3" t="s">
        <v>15</v>
      </c>
      <c r="D63" s="3" t="s">
        <v>15</v>
      </c>
      <c r="E63" s="3" t="s">
        <v>15</v>
      </c>
      <c r="F63" s="3" t="s">
        <v>15</v>
      </c>
      <c r="G63" s="3" t="s">
        <v>15</v>
      </c>
      <c r="H63" s="3" t="s">
        <v>15</v>
      </c>
    </row>
    <row r="64" spans="1:8">
      <c r="A64" s="5" t="s">
        <v>72</v>
      </c>
      <c r="B64" s="3">
        <v>3580644</v>
      </c>
      <c r="C64" s="3">
        <v>89003</v>
      </c>
      <c r="D64" s="3">
        <v>91269</v>
      </c>
      <c r="E64" s="3">
        <v>3578378</v>
      </c>
      <c r="F64" s="3">
        <v>2749152</v>
      </c>
      <c r="G64" s="3">
        <v>187330</v>
      </c>
      <c r="H64" s="3">
        <v>829226</v>
      </c>
    </row>
    <row r="65" spans="1:8">
      <c r="A65" s="5" t="s">
        <v>73</v>
      </c>
      <c r="B65" s="3">
        <v>223490</v>
      </c>
      <c r="C65" s="3" t="s">
        <v>15</v>
      </c>
      <c r="D65" s="3" t="s">
        <v>15</v>
      </c>
      <c r="E65" s="3">
        <v>223490</v>
      </c>
      <c r="F65" s="3" t="s">
        <v>15</v>
      </c>
      <c r="G65" s="3" t="s">
        <v>15</v>
      </c>
      <c r="H65" s="3">
        <v>223490</v>
      </c>
    </row>
    <row r="66" spans="1:8">
      <c r="A66" s="5" t="s">
        <v>74</v>
      </c>
      <c r="B66" s="3">
        <v>256972678</v>
      </c>
      <c r="C66" s="3">
        <v>1991630</v>
      </c>
      <c r="D66" s="3">
        <v>691393</v>
      </c>
      <c r="E66" s="3">
        <v>258272915</v>
      </c>
      <c r="F66" s="3">
        <v>158227003</v>
      </c>
      <c r="G66" s="3">
        <v>5149895</v>
      </c>
      <c r="H66" s="3">
        <v>100045912</v>
      </c>
    </row>
  </sheetData>
  <mergeCells count="1">
    <mergeCell ref="A1:H1"/>
  </mergeCells>
  <phoneticPr fontId="6"/>
  <pageMargins left="0.3888888888888889" right="0.3888888888888889" top="0.3888888888888889" bottom="0.3888888888888889" header="0.19444444444444445" footer="0.19444444444444445"/>
  <pageSetup paperSize="9" fitToHeight="0" orientation="landscape" r:id="rId1"/>
  <headerFooter>
    <oddHeader>&amp;R&amp;9&amp;D</oddHeader>
    <oddFooter>&amp;C&amp;9&amp;P/&amp;N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"/>
  <sheetViews>
    <sheetView workbookViewId="0">
      <selection activeCell="E10" sqref="E10"/>
    </sheetView>
  </sheetViews>
  <sheetFormatPr defaultColWidth="8.875" defaultRowHeight="11.25"/>
  <cols>
    <col min="1" max="1" width="22.875" style="7" customWidth="1"/>
    <col min="2" max="10" width="12.875" style="7" customWidth="1"/>
    <col min="11" max="16384" width="8.875" style="7"/>
  </cols>
  <sheetData>
    <row r="1" spans="1:10" ht="21">
      <c r="A1" s="18" t="s">
        <v>221</v>
      </c>
    </row>
    <row r="2" spans="1:10" ht="13.5">
      <c r="A2" s="1" t="s">
        <v>1</v>
      </c>
    </row>
    <row r="3" spans="1:10" ht="13.5">
      <c r="A3" s="19" t="s">
        <v>173</v>
      </c>
    </row>
    <row r="4" spans="1:10" ht="13.5">
      <c r="J4" s="4" t="s">
        <v>86</v>
      </c>
    </row>
    <row r="5" spans="1:10" ht="22.5" customHeight="1">
      <c r="A5" s="44" t="s">
        <v>190</v>
      </c>
      <c r="B5" s="21" t="s">
        <v>222</v>
      </c>
      <c r="C5" s="22" t="s">
        <v>223</v>
      </c>
      <c r="D5" s="22" t="s">
        <v>224</v>
      </c>
      <c r="E5" s="22" t="s">
        <v>225</v>
      </c>
      <c r="F5" s="22" t="s">
        <v>226</v>
      </c>
      <c r="G5" s="22" t="s">
        <v>227</v>
      </c>
      <c r="H5" s="22" t="s">
        <v>228</v>
      </c>
      <c r="I5" s="22" t="s">
        <v>229</v>
      </c>
      <c r="J5" s="21" t="s">
        <v>230</v>
      </c>
    </row>
    <row r="6" spans="1:10" ht="18" customHeight="1">
      <c r="A6" s="47">
        <v>26424276</v>
      </c>
      <c r="B6" s="46">
        <v>2701365</v>
      </c>
      <c r="C6" s="46">
        <v>2892799</v>
      </c>
      <c r="D6" s="46">
        <v>2883680</v>
      </c>
      <c r="E6" s="46">
        <v>2553800</v>
      </c>
      <c r="F6" s="46">
        <v>2273437</v>
      </c>
      <c r="G6" s="46">
        <v>9148183</v>
      </c>
      <c r="H6" s="46">
        <v>2771623</v>
      </c>
      <c r="I6" s="46">
        <f>A6-SUM(B6:H6)</f>
        <v>1199389</v>
      </c>
      <c r="J6" s="46"/>
    </row>
  </sheetData>
  <phoneticPr fontId="6"/>
  <pageMargins left="0.39370078740157483" right="0.39370078740157483" top="0.39370078740157483" bottom="0.39370078740157483" header="0.19685039370078741" footer="0.19685039370078741"/>
  <pageSetup paperSize="9" scale="92" orientation="landscape" r:id="rId1"/>
  <headerFooter>
    <oddFooter>&amp;C&amp;9&amp;P/&amp;N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6"/>
  <sheetViews>
    <sheetView workbookViewId="0">
      <selection activeCell="B9" sqref="B9"/>
    </sheetView>
  </sheetViews>
  <sheetFormatPr defaultColWidth="8.875" defaultRowHeight="11.25"/>
  <cols>
    <col min="1" max="1" width="22.875" style="7" customWidth="1"/>
    <col min="2" max="2" width="112.875" style="7" customWidth="1"/>
    <col min="3" max="16384" width="8.875" style="7"/>
  </cols>
  <sheetData>
    <row r="1" spans="1:2" ht="21">
      <c r="A1" s="18" t="s">
        <v>231</v>
      </c>
    </row>
    <row r="2" spans="1:2" ht="13.5">
      <c r="A2" s="1" t="s">
        <v>1</v>
      </c>
    </row>
    <row r="3" spans="1:2" ht="13.5">
      <c r="A3" s="19" t="s">
        <v>160</v>
      </c>
    </row>
    <row r="4" spans="1:2" ht="13.5">
      <c r="B4" s="4" t="s">
        <v>86</v>
      </c>
    </row>
    <row r="5" spans="1:2" ht="22.5" customHeight="1">
      <c r="A5" s="49" t="s">
        <v>232</v>
      </c>
      <c r="B5" s="21" t="s">
        <v>233</v>
      </c>
    </row>
    <row r="6" spans="1:2" ht="18" customHeight="1">
      <c r="A6" s="50" t="s">
        <v>234</v>
      </c>
      <c r="B6" s="35" t="s">
        <v>234</v>
      </c>
    </row>
  </sheetData>
  <phoneticPr fontId="6"/>
  <pageMargins left="0.39370078740157483" right="0.39370078740157483" top="0.39370078740157483" bottom="0.39370078740157483" header="0.19685039370078741" footer="0.19685039370078741"/>
  <pageSetup paperSize="9" scale="94" orientation="landscape" r:id="rId1"/>
  <headerFooter>
    <oddFooter>&amp;C&amp;9&amp;P/&amp;N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"/>
  <sheetViews>
    <sheetView workbookViewId="0">
      <selection activeCell="E17" sqref="E17"/>
    </sheetView>
  </sheetViews>
  <sheetFormatPr defaultColWidth="8.875" defaultRowHeight="11.25"/>
  <cols>
    <col min="1" max="1" width="18.875" style="7" customWidth="1"/>
    <col min="2" max="6" width="20.875" style="7" customWidth="1"/>
    <col min="7" max="16384" width="8.875" style="7"/>
  </cols>
  <sheetData>
    <row r="1" spans="1:6" ht="21">
      <c r="A1" s="18" t="s">
        <v>235</v>
      </c>
    </row>
    <row r="2" spans="1:6" ht="13.5">
      <c r="A2" s="1" t="s">
        <v>1</v>
      </c>
    </row>
    <row r="3" spans="1:6" ht="13.5">
      <c r="A3" s="1" t="s">
        <v>236</v>
      </c>
    </row>
    <row r="4" spans="1:6" ht="13.5">
      <c r="F4" s="4" t="s">
        <v>86</v>
      </c>
    </row>
    <row r="5" spans="1:6" ht="22.5" customHeight="1">
      <c r="A5" s="65" t="s">
        <v>5</v>
      </c>
      <c r="B5" s="65" t="s">
        <v>237</v>
      </c>
      <c r="C5" s="65" t="s">
        <v>238</v>
      </c>
      <c r="D5" s="65" t="s">
        <v>239</v>
      </c>
      <c r="E5" s="65"/>
      <c r="F5" s="65" t="s">
        <v>240</v>
      </c>
    </row>
    <row r="6" spans="1:6" ht="22.5" customHeight="1">
      <c r="A6" s="65"/>
      <c r="B6" s="65"/>
      <c r="C6" s="65"/>
      <c r="D6" s="21" t="s">
        <v>241</v>
      </c>
      <c r="E6" s="21" t="s">
        <v>141</v>
      </c>
      <c r="F6" s="65"/>
    </row>
    <row r="7" spans="1:6" ht="18" customHeight="1">
      <c r="A7" s="5" t="s">
        <v>242</v>
      </c>
      <c r="B7" s="3">
        <v>665551</v>
      </c>
      <c r="C7" s="24"/>
      <c r="D7" s="24"/>
      <c r="E7" s="24"/>
      <c r="F7" s="3">
        <f>B7+C7-D7-E7</f>
        <v>665551</v>
      </c>
    </row>
    <row r="8" spans="1:6" ht="18" customHeight="1">
      <c r="A8" s="5" t="s">
        <v>243</v>
      </c>
      <c r="B8" s="3">
        <v>27726</v>
      </c>
      <c r="C8" s="24">
        <v>32002</v>
      </c>
      <c r="D8" s="24">
        <v>27226</v>
      </c>
      <c r="E8" s="24"/>
      <c r="F8" s="3">
        <f>B8+C8-D8-E8</f>
        <v>32502</v>
      </c>
    </row>
    <row r="9" spans="1:6" ht="18" customHeight="1">
      <c r="A9" s="5" t="s">
        <v>244</v>
      </c>
      <c r="B9" s="3">
        <v>2235678</v>
      </c>
      <c r="C9" s="24"/>
      <c r="D9" s="24">
        <v>118102</v>
      </c>
      <c r="E9" s="24"/>
      <c r="F9" s="3">
        <f>B9+C9-D9-E9</f>
        <v>2117576</v>
      </c>
    </row>
    <row r="10" spans="1:6" ht="18" customHeight="1">
      <c r="A10" s="5" t="s">
        <v>245</v>
      </c>
      <c r="B10" s="3">
        <v>800</v>
      </c>
      <c r="C10" s="24">
        <v>3200</v>
      </c>
      <c r="D10" s="24"/>
      <c r="E10" s="24"/>
      <c r="F10" s="3">
        <f>B10+C10-D10-E10</f>
        <v>4000</v>
      </c>
    </row>
    <row r="11" spans="1:6" ht="18" customHeight="1">
      <c r="A11" s="5" t="s">
        <v>246</v>
      </c>
      <c r="B11" s="3">
        <v>226738</v>
      </c>
      <c r="C11" s="24">
        <v>223731</v>
      </c>
      <c r="D11" s="24">
        <v>226738</v>
      </c>
      <c r="E11" s="24"/>
      <c r="F11" s="3">
        <f>B11+C11-D11-E11</f>
        <v>223731</v>
      </c>
    </row>
    <row r="12" spans="1:6" ht="18" customHeight="1">
      <c r="A12" s="35" t="s">
        <v>74</v>
      </c>
      <c r="B12" s="3">
        <f>SUM(B7:B11)</f>
        <v>3156493</v>
      </c>
      <c r="C12" s="3">
        <f>SUM(C7:C11)</f>
        <v>258933</v>
      </c>
      <c r="D12" s="3">
        <f>SUM(D7:D11)</f>
        <v>372066</v>
      </c>
      <c r="E12" s="3">
        <f>SUM(E7:E11)</f>
        <v>0</v>
      </c>
      <c r="F12" s="3">
        <f>SUM(F7:F11)</f>
        <v>3043360</v>
      </c>
    </row>
  </sheetData>
  <mergeCells count="5">
    <mergeCell ref="A5:A6"/>
    <mergeCell ref="B5:B6"/>
    <mergeCell ref="C5:C6"/>
    <mergeCell ref="D5:E5"/>
    <mergeCell ref="F5:F6"/>
  </mergeCells>
  <phoneticPr fontId="6"/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&amp;C&amp;9&amp;P/&amp;N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"/>
  <sheetViews>
    <sheetView zoomScale="115" zoomScaleNormal="115" workbookViewId="0">
      <selection activeCell="B2" sqref="B2"/>
    </sheetView>
  </sheetViews>
  <sheetFormatPr defaultColWidth="8.875" defaultRowHeight="11.25"/>
  <cols>
    <col min="1" max="1" width="17.75" style="7" customWidth="1"/>
    <col min="2" max="2" width="33.75" style="7" customWidth="1"/>
    <col min="3" max="3" width="16.875" style="7" customWidth="1"/>
    <col min="4" max="4" width="13.125" style="7" customWidth="1"/>
    <col min="5" max="5" width="33.875" style="7" customWidth="1"/>
    <col min="6" max="16384" width="8.875" style="7"/>
  </cols>
  <sheetData>
    <row r="1" spans="1:5" ht="21">
      <c r="A1" s="18" t="s">
        <v>247</v>
      </c>
    </row>
    <row r="2" spans="1:5" ht="13.5">
      <c r="A2" s="1" t="s">
        <v>1</v>
      </c>
    </row>
    <row r="3" spans="1:5" ht="13.5">
      <c r="A3" s="19" t="s">
        <v>248</v>
      </c>
    </row>
    <row r="4" spans="1:5" ht="13.5">
      <c r="E4" s="4" t="s">
        <v>86</v>
      </c>
    </row>
    <row r="5" spans="1:5" ht="22.5" customHeight="1">
      <c r="A5" s="21" t="s">
        <v>5</v>
      </c>
      <c r="B5" s="21" t="s">
        <v>249</v>
      </c>
      <c r="C5" s="21" t="s">
        <v>250</v>
      </c>
      <c r="D5" s="21" t="s">
        <v>251</v>
      </c>
      <c r="E5" s="21" t="s">
        <v>252</v>
      </c>
    </row>
    <row r="6" spans="1:5" ht="18" customHeight="1">
      <c r="A6" s="67"/>
      <c r="B6" s="51" t="s">
        <v>253</v>
      </c>
      <c r="C6" s="27" t="s">
        <v>254</v>
      </c>
      <c r="D6" s="52">
        <v>839832</v>
      </c>
      <c r="E6" s="27" t="s">
        <v>255</v>
      </c>
    </row>
    <row r="7" spans="1:5" ht="18" customHeight="1">
      <c r="A7" s="67"/>
      <c r="B7" s="51" t="s">
        <v>256</v>
      </c>
      <c r="C7" s="27" t="s">
        <v>257</v>
      </c>
      <c r="D7" s="52">
        <v>137440</v>
      </c>
      <c r="E7" s="27" t="s">
        <v>258</v>
      </c>
    </row>
    <row r="8" spans="1:5" ht="18" customHeight="1">
      <c r="A8" s="67"/>
      <c r="B8" s="51" t="s">
        <v>259</v>
      </c>
      <c r="C8" s="27" t="s">
        <v>260</v>
      </c>
      <c r="D8" s="52">
        <v>25639</v>
      </c>
      <c r="E8" s="27" t="s">
        <v>261</v>
      </c>
    </row>
    <row r="9" spans="1:5" ht="18" customHeight="1">
      <c r="A9" s="68"/>
      <c r="B9" s="51" t="s">
        <v>262</v>
      </c>
      <c r="C9" s="53"/>
      <c r="D9" s="53">
        <v>25220</v>
      </c>
      <c r="E9" s="38"/>
    </row>
    <row r="10" spans="1:5" ht="18" customHeight="1">
      <c r="A10" s="69"/>
      <c r="B10" s="54" t="s">
        <v>263</v>
      </c>
      <c r="C10" s="55"/>
      <c r="D10" s="52">
        <f>SUM(D6:D9)</f>
        <v>1028131</v>
      </c>
      <c r="E10" s="55"/>
    </row>
    <row r="11" spans="1:5" ht="18" customHeight="1">
      <c r="A11" s="68" t="s">
        <v>264</v>
      </c>
      <c r="B11" s="27" t="s">
        <v>265</v>
      </c>
      <c r="C11" s="27" t="s">
        <v>266</v>
      </c>
      <c r="D11" s="52">
        <v>1578189</v>
      </c>
      <c r="E11" s="51" t="s">
        <v>267</v>
      </c>
    </row>
    <row r="12" spans="1:5" ht="18" customHeight="1">
      <c r="A12" s="68"/>
      <c r="B12" s="27" t="s">
        <v>268</v>
      </c>
      <c r="C12" s="27" t="s">
        <v>269</v>
      </c>
      <c r="D12" s="52">
        <v>2927</v>
      </c>
      <c r="E12" s="51" t="s">
        <v>270</v>
      </c>
    </row>
    <row r="13" spans="1:5" ht="18" customHeight="1">
      <c r="A13" s="68"/>
      <c r="B13" s="27" t="s">
        <v>271</v>
      </c>
      <c r="C13" s="27" t="s">
        <v>272</v>
      </c>
      <c r="D13" s="52">
        <v>36053</v>
      </c>
      <c r="E13" s="51" t="s">
        <v>273</v>
      </c>
    </row>
    <row r="14" spans="1:5" ht="18" customHeight="1">
      <c r="A14" s="68"/>
      <c r="B14" s="27" t="s">
        <v>274</v>
      </c>
      <c r="C14" s="27" t="s">
        <v>275</v>
      </c>
      <c r="D14" s="52">
        <v>94031</v>
      </c>
      <c r="E14" s="51" t="s">
        <v>276</v>
      </c>
    </row>
    <row r="15" spans="1:5" ht="18" customHeight="1">
      <c r="A15" s="68"/>
      <c r="B15" s="27" t="s">
        <v>277</v>
      </c>
      <c r="C15" s="27" t="s">
        <v>278</v>
      </c>
      <c r="D15" s="52">
        <v>33566</v>
      </c>
      <c r="E15" s="51" t="s">
        <v>279</v>
      </c>
    </row>
    <row r="16" spans="1:5" ht="18" customHeight="1">
      <c r="A16" s="68"/>
      <c r="B16" s="27" t="s">
        <v>280</v>
      </c>
      <c r="C16" s="27" t="s">
        <v>281</v>
      </c>
      <c r="D16" s="52">
        <v>24228</v>
      </c>
      <c r="E16" s="51" t="s">
        <v>282</v>
      </c>
    </row>
    <row r="17" spans="1:5" ht="18" customHeight="1">
      <c r="A17" s="68"/>
      <c r="B17" s="27" t="s">
        <v>283</v>
      </c>
      <c r="C17" s="27" t="s">
        <v>284</v>
      </c>
      <c r="D17" s="52">
        <v>219496</v>
      </c>
      <c r="E17" s="51" t="s">
        <v>285</v>
      </c>
    </row>
    <row r="18" spans="1:5" ht="18" customHeight="1">
      <c r="A18" s="68"/>
      <c r="B18" s="27" t="s">
        <v>286</v>
      </c>
      <c r="C18" s="27" t="s">
        <v>269</v>
      </c>
      <c r="D18" s="52">
        <v>114432</v>
      </c>
      <c r="E18" s="51" t="s">
        <v>287</v>
      </c>
    </row>
    <row r="19" spans="1:5" ht="18" customHeight="1">
      <c r="A19" s="68"/>
      <c r="B19" s="27" t="s">
        <v>262</v>
      </c>
      <c r="C19" s="53"/>
      <c r="D19" s="53">
        <v>1763440</v>
      </c>
      <c r="E19" s="53"/>
    </row>
    <row r="20" spans="1:5" ht="18" customHeight="1">
      <c r="A20" s="69"/>
      <c r="B20" s="54" t="s">
        <v>263</v>
      </c>
      <c r="C20" s="55"/>
      <c r="D20" s="53">
        <f>SUM(D11:D19)</f>
        <v>3866362</v>
      </c>
      <c r="E20" s="55"/>
    </row>
    <row r="21" spans="1:5" ht="18" customHeight="1">
      <c r="A21" s="35" t="s">
        <v>74</v>
      </c>
      <c r="B21" s="55"/>
      <c r="C21" s="55"/>
      <c r="D21" s="52">
        <f>D10+D20</f>
        <v>4894493</v>
      </c>
      <c r="E21" s="55"/>
    </row>
  </sheetData>
  <mergeCells count="2">
    <mergeCell ref="A6:A10"/>
    <mergeCell ref="A11:A20"/>
  </mergeCells>
  <phoneticPr fontId="6"/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&amp;C&amp;9&amp;P/&amp;N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topLeftCell="A7" workbookViewId="0">
      <selection activeCell="A6" sqref="A6:A20"/>
    </sheetView>
  </sheetViews>
  <sheetFormatPr defaultColWidth="8.875" defaultRowHeight="11.25"/>
  <cols>
    <col min="1" max="1" width="28.875" style="7" customWidth="1"/>
    <col min="2" max="3" width="24.875" style="7" customWidth="1"/>
    <col min="4" max="4" width="28.875" style="7" customWidth="1"/>
    <col min="5" max="5" width="24.875" style="7" customWidth="1"/>
    <col min="6" max="16384" width="8.875" style="7"/>
  </cols>
  <sheetData>
    <row r="1" spans="1:5" ht="21">
      <c r="A1" s="18" t="s">
        <v>288</v>
      </c>
    </row>
    <row r="2" spans="1:5" ht="13.5">
      <c r="A2" s="1" t="s">
        <v>1</v>
      </c>
    </row>
    <row r="3" spans="1:5" ht="13.5">
      <c r="A3" s="1" t="s">
        <v>289</v>
      </c>
    </row>
    <row r="4" spans="1:5" ht="13.5">
      <c r="E4" s="4" t="s">
        <v>86</v>
      </c>
    </row>
    <row r="5" spans="1:5" ht="22.5" customHeight="1">
      <c r="A5" s="21" t="s">
        <v>290</v>
      </c>
      <c r="B5" s="21" t="s">
        <v>5</v>
      </c>
      <c r="C5" s="65" t="s">
        <v>291</v>
      </c>
      <c r="D5" s="65"/>
      <c r="E5" s="21" t="s">
        <v>251</v>
      </c>
    </row>
    <row r="6" spans="1:5" ht="18" customHeight="1">
      <c r="A6" s="69" t="s">
        <v>292</v>
      </c>
      <c r="B6" s="69" t="s">
        <v>293</v>
      </c>
      <c r="C6" s="68" t="s">
        <v>294</v>
      </c>
      <c r="D6" s="71"/>
      <c r="E6" s="24">
        <v>3203244</v>
      </c>
    </row>
    <row r="7" spans="1:5" ht="18" customHeight="1">
      <c r="A7" s="69"/>
      <c r="B7" s="69"/>
      <c r="C7" s="68" t="s">
        <v>295</v>
      </c>
      <c r="D7" s="71"/>
      <c r="E7" s="24">
        <v>227699</v>
      </c>
    </row>
    <row r="8" spans="1:5" ht="18" customHeight="1">
      <c r="A8" s="69"/>
      <c r="B8" s="69"/>
      <c r="C8" s="68" t="s">
        <v>296</v>
      </c>
      <c r="D8" s="71"/>
      <c r="E8" s="24">
        <v>10058911</v>
      </c>
    </row>
    <row r="9" spans="1:5" ht="18" customHeight="1">
      <c r="A9" s="69"/>
      <c r="B9" s="69"/>
      <c r="C9" s="68" t="s">
        <v>297</v>
      </c>
      <c r="D9" s="71"/>
      <c r="E9" s="24">
        <v>498336</v>
      </c>
    </row>
    <row r="10" spans="1:5" ht="18" customHeight="1">
      <c r="A10" s="69"/>
      <c r="B10" s="69"/>
      <c r="C10" s="68" t="s">
        <v>298</v>
      </c>
      <c r="D10" s="71"/>
      <c r="E10" s="24">
        <v>198324</v>
      </c>
    </row>
    <row r="11" spans="1:5" ht="18" customHeight="1">
      <c r="A11" s="69"/>
      <c r="B11" s="69"/>
      <c r="C11" s="68" t="s">
        <v>262</v>
      </c>
      <c r="D11" s="71"/>
      <c r="E11" s="24">
        <v>177970</v>
      </c>
    </row>
    <row r="12" spans="1:5" ht="18" customHeight="1">
      <c r="A12" s="69"/>
      <c r="B12" s="69"/>
      <c r="C12" s="69" t="s">
        <v>178</v>
      </c>
      <c r="D12" s="71"/>
      <c r="E12" s="24">
        <v>14364484</v>
      </c>
    </row>
    <row r="13" spans="1:5" ht="18" customHeight="1">
      <c r="A13" s="69"/>
      <c r="B13" s="69" t="s">
        <v>299</v>
      </c>
      <c r="C13" s="70" t="s">
        <v>300</v>
      </c>
      <c r="D13" s="5" t="s">
        <v>301</v>
      </c>
      <c r="E13" s="24">
        <v>214553</v>
      </c>
    </row>
    <row r="14" spans="1:5" ht="18" customHeight="1">
      <c r="A14" s="69"/>
      <c r="B14" s="69"/>
      <c r="C14" s="69"/>
      <c r="D14" s="5" t="s">
        <v>302</v>
      </c>
      <c r="E14" s="24">
        <v>27266</v>
      </c>
    </row>
    <row r="15" spans="1:5" ht="18" customHeight="1">
      <c r="A15" s="69"/>
      <c r="B15" s="69"/>
      <c r="C15" s="69"/>
      <c r="D15" s="35" t="s">
        <v>263</v>
      </c>
      <c r="E15" s="24">
        <f>SUM(E13:E14)</f>
        <v>241819</v>
      </c>
    </row>
    <row r="16" spans="1:5" ht="18" customHeight="1">
      <c r="A16" s="69"/>
      <c r="B16" s="69"/>
      <c r="C16" s="70" t="s">
        <v>303</v>
      </c>
      <c r="D16" s="5" t="s">
        <v>301</v>
      </c>
      <c r="E16" s="24">
        <v>1180357</v>
      </c>
    </row>
    <row r="17" spans="1:5" ht="18" customHeight="1">
      <c r="A17" s="69"/>
      <c r="B17" s="69"/>
      <c r="C17" s="69"/>
      <c r="D17" s="5" t="s">
        <v>302</v>
      </c>
      <c r="E17" s="24">
        <v>1018505</v>
      </c>
    </row>
    <row r="18" spans="1:5" ht="18" customHeight="1">
      <c r="A18" s="69"/>
      <c r="B18" s="69"/>
      <c r="C18" s="69"/>
      <c r="D18" s="35" t="s">
        <v>263</v>
      </c>
      <c r="E18" s="24">
        <f>SUM(E16:E17)</f>
        <v>2198862</v>
      </c>
    </row>
    <row r="19" spans="1:5" ht="18" customHeight="1">
      <c r="A19" s="71"/>
      <c r="B19" s="71"/>
      <c r="C19" s="69" t="s">
        <v>178</v>
      </c>
      <c r="D19" s="71"/>
      <c r="E19" s="24">
        <f>E15+E18</f>
        <v>2440681</v>
      </c>
    </row>
    <row r="20" spans="1:5" ht="18" customHeight="1">
      <c r="A20" s="71"/>
      <c r="B20" s="69" t="s">
        <v>74</v>
      </c>
      <c r="C20" s="71"/>
      <c r="D20" s="71"/>
      <c r="E20" s="24">
        <f>E12+E19</f>
        <v>16805165</v>
      </c>
    </row>
    <row r="21" spans="1:5" ht="18" customHeight="1">
      <c r="A21" s="72" t="s">
        <v>304</v>
      </c>
      <c r="B21" s="69" t="s">
        <v>293</v>
      </c>
      <c r="C21" s="68"/>
      <c r="D21" s="71"/>
      <c r="E21" s="24">
        <v>0</v>
      </c>
    </row>
    <row r="22" spans="1:5" ht="18" customHeight="1">
      <c r="A22" s="77"/>
      <c r="B22" s="69"/>
      <c r="C22" s="69" t="s">
        <v>178</v>
      </c>
      <c r="D22" s="71"/>
      <c r="E22" s="24">
        <v>0</v>
      </c>
    </row>
    <row r="23" spans="1:5" ht="18" customHeight="1">
      <c r="A23" s="77"/>
      <c r="B23" s="69" t="s">
        <v>299</v>
      </c>
      <c r="C23" s="70" t="s">
        <v>300</v>
      </c>
      <c r="D23" s="5" t="s">
        <v>301</v>
      </c>
      <c r="E23" s="24">
        <v>0</v>
      </c>
    </row>
    <row r="24" spans="1:5" ht="18" customHeight="1">
      <c r="A24" s="77"/>
      <c r="B24" s="69"/>
      <c r="C24" s="69"/>
      <c r="D24" s="5" t="s">
        <v>302</v>
      </c>
      <c r="E24" s="24">
        <v>0</v>
      </c>
    </row>
    <row r="25" spans="1:5" ht="18" customHeight="1">
      <c r="A25" s="77"/>
      <c r="B25" s="69"/>
      <c r="C25" s="69"/>
      <c r="D25" s="35" t="s">
        <v>263</v>
      </c>
      <c r="E25" s="24">
        <f>SUM(E23:E24)</f>
        <v>0</v>
      </c>
    </row>
    <row r="26" spans="1:5" ht="18" customHeight="1">
      <c r="A26" s="77"/>
      <c r="B26" s="69"/>
      <c r="C26" s="70" t="s">
        <v>303</v>
      </c>
      <c r="D26" s="5" t="s">
        <v>301</v>
      </c>
      <c r="E26" s="24">
        <v>0</v>
      </c>
    </row>
    <row r="27" spans="1:5" ht="18" customHeight="1">
      <c r="A27" s="77"/>
      <c r="B27" s="69"/>
      <c r="C27" s="69"/>
      <c r="D27" s="5" t="s">
        <v>302</v>
      </c>
      <c r="E27" s="24">
        <v>1104</v>
      </c>
    </row>
    <row r="28" spans="1:5" ht="18" customHeight="1">
      <c r="A28" s="77"/>
      <c r="B28" s="69"/>
      <c r="C28" s="69"/>
      <c r="D28" s="35" t="s">
        <v>263</v>
      </c>
      <c r="E28" s="24">
        <f>SUM(E26:E27)</f>
        <v>1104</v>
      </c>
    </row>
    <row r="29" spans="1:5" ht="18" customHeight="1">
      <c r="A29" s="77"/>
      <c r="B29" s="71"/>
      <c r="C29" s="69" t="s">
        <v>178</v>
      </c>
      <c r="D29" s="71"/>
      <c r="E29" s="24">
        <f>E22+E25+E28</f>
        <v>1104</v>
      </c>
    </row>
    <row r="30" spans="1:5" ht="18" customHeight="1">
      <c r="A30" s="73"/>
      <c r="B30" s="69" t="s">
        <v>74</v>
      </c>
      <c r="C30" s="71"/>
      <c r="D30" s="71"/>
      <c r="E30" s="24">
        <f>E22+E29</f>
        <v>1104</v>
      </c>
    </row>
    <row r="31" spans="1:5" ht="18" customHeight="1">
      <c r="A31" s="72" t="s">
        <v>305</v>
      </c>
      <c r="B31" s="74" t="s">
        <v>306</v>
      </c>
      <c r="C31" s="75"/>
      <c r="D31" s="76"/>
      <c r="E31" s="24">
        <f>E12+E22</f>
        <v>14364484</v>
      </c>
    </row>
    <row r="32" spans="1:5" ht="18" customHeight="1">
      <c r="A32" s="73"/>
      <c r="B32" s="74" t="s">
        <v>307</v>
      </c>
      <c r="C32" s="75"/>
      <c r="D32" s="76"/>
      <c r="E32" s="24">
        <f>E19+E29</f>
        <v>2441785</v>
      </c>
    </row>
  </sheetData>
  <mergeCells count="27">
    <mergeCell ref="C5:D5"/>
    <mergeCell ref="A6:A20"/>
    <mergeCell ref="B6:B12"/>
    <mergeCell ref="C6:D6"/>
    <mergeCell ref="C7:D7"/>
    <mergeCell ref="C8:D8"/>
    <mergeCell ref="C9:D9"/>
    <mergeCell ref="C10:D10"/>
    <mergeCell ref="C11:D11"/>
    <mergeCell ref="C12:D12"/>
    <mergeCell ref="B13:B19"/>
    <mergeCell ref="C13:C15"/>
    <mergeCell ref="C16:C18"/>
    <mergeCell ref="C19:D19"/>
    <mergeCell ref="B20:D20"/>
    <mergeCell ref="C23:C25"/>
    <mergeCell ref="C26:C28"/>
    <mergeCell ref="C29:D29"/>
    <mergeCell ref="B30:D30"/>
    <mergeCell ref="A31:A32"/>
    <mergeCell ref="B31:D31"/>
    <mergeCell ref="B32:D32"/>
    <mergeCell ref="A21:A30"/>
    <mergeCell ref="B21:B22"/>
    <mergeCell ref="C21:D21"/>
    <mergeCell ref="C22:D22"/>
    <mergeCell ref="B23:B29"/>
  </mergeCells>
  <phoneticPr fontId="6"/>
  <pageMargins left="0.39370078740157483" right="0.39370078740157483" top="0.39370078740157483" bottom="0.39370078740157483" header="0.19685039370078741" footer="0.19685039370078741"/>
  <pageSetup paperSize="9" scale="96" orientation="landscape" r:id="rId1"/>
  <headerFooter>
    <oddFooter>&amp;C&amp;9&amp;P/&amp;N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workbookViewId="0">
      <selection activeCell="A15" sqref="A15"/>
    </sheetView>
  </sheetViews>
  <sheetFormatPr defaultColWidth="8.875" defaultRowHeight="20.25" customHeight="1"/>
  <cols>
    <col min="1" max="1" width="23.375" style="1" customWidth="1"/>
    <col min="2" max="6" width="20.875" style="1" customWidth="1"/>
    <col min="7" max="16384" width="8.875" style="1"/>
  </cols>
  <sheetData>
    <row r="1" spans="1:6" ht="20.25" customHeight="1">
      <c r="A1" s="61" t="s">
        <v>308</v>
      </c>
      <c r="B1" s="78"/>
      <c r="C1" s="78"/>
      <c r="D1" s="78"/>
      <c r="E1" s="78"/>
      <c r="F1" s="78"/>
    </row>
    <row r="2" spans="1:6" ht="20.25" customHeight="1">
      <c r="A2" s="56" t="s">
        <v>1</v>
      </c>
      <c r="B2" s="56"/>
      <c r="C2" s="56"/>
      <c r="D2" s="56"/>
      <c r="E2" s="56"/>
      <c r="F2" s="57" t="s">
        <v>84</v>
      </c>
    </row>
    <row r="3" spans="1:6" ht="20.25" customHeight="1">
      <c r="A3" s="56" t="s">
        <v>3</v>
      </c>
      <c r="B3" s="56"/>
      <c r="C3" s="56"/>
      <c r="D3" s="56"/>
      <c r="E3" s="56"/>
      <c r="F3" s="57" t="s">
        <v>4</v>
      </c>
    </row>
    <row r="4" spans="1:6" ht="20.25" customHeight="1">
      <c r="A4" s="79" t="s">
        <v>5</v>
      </c>
      <c r="B4" s="81" t="s">
        <v>251</v>
      </c>
      <c r="C4" s="81" t="s">
        <v>309</v>
      </c>
      <c r="D4" s="81"/>
      <c r="E4" s="81"/>
      <c r="F4" s="81"/>
    </row>
    <row r="5" spans="1:6" ht="20.25" customHeight="1">
      <c r="A5" s="79"/>
      <c r="B5" s="81"/>
      <c r="C5" s="81" t="s">
        <v>299</v>
      </c>
      <c r="D5" s="81" t="s">
        <v>310</v>
      </c>
      <c r="E5" s="81" t="s">
        <v>293</v>
      </c>
      <c r="F5" s="81" t="s">
        <v>141</v>
      </c>
    </row>
    <row r="6" spans="1:6" ht="20.25" customHeight="1" thickBot="1">
      <c r="A6" s="80"/>
      <c r="B6" s="82"/>
      <c r="C6" s="82"/>
      <c r="D6" s="82"/>
      <c r="E6" s="82"/>
      <c r="F6" s="82"/>
    </row>
    <row r="7" spans="1:6" ht="20.25" customHeight="1" thickTop="1">
      <c r="A7" s="60" t="s">
        <v>311</v>
      </c>
      <c r="B7" s="58">
        <v>19317596</v>
      </c>
      <c r="C7" s="58">
        <v>2199966</v>
      </c>
      <c r="D7" s="58">
        <v>1815118</v>
      </c>
      <c r="E7" s="58">
        <v>15302512</v>
      </c>
      <c r="F7" s="58" t="s">
        <v>15</v>
      </c>
    </row>
    <row r="8" spans="1:6" ht="20.25" customHeight="1">
      <c r="A8" s="60" t="s">
        <v>312</v>
      </c>
      <c r="B8" s="58">
        <v>2204300</v>
      </c>
      <c r="C8" s="58">
        <v>241819</v>
      </c>
      <c r="D8" s="58">
        <v>1595400</v>
      </c>
      <c r="E8" s="58">
        <v>367081</v>
      </c>
      <c r="F8" s="58" t="s">
        <v>15</v>
      </c>
    </row>
    <row r="9" spans="1:6" ht="20.25" customHeight="1">
      <c r="A9" s="60" t="s">
        <v>313</v>
      </c>
      <c r="B9" s="58">
        <v>508962</v>
      </c>
      <c r="C9" s="58" t="s">
        <v>15</v>
      </c>
      <c r="D9" s="58" t="s">
        <v>15</v>
      </c>
      <c r="E9" s="58">
        <v>508962</v>
      </c>
      <c r="F9" s="58" t="s">
        <v>15</v>
      </c>
    </row>
    <row r="10" spans="1:6" ht="20.25" customHeight="1">
      <c r="A10" s="60" t="s">
        <v>141</v>
      </c>
      <c r="B10" s="58">
        <v>305897</v>
      </c>
      <c r="C10" s="58" t="s">
        <v>15</v>
      </c>
      <c r="D10" s="58" t="s">
        <v>15</v>
      </c>
      <c r="E10" s="58">
        <v>305897</v>
      </c>
      <c r="F10" s="58" t="s">
        <v>15</v>
      </c>
    </row>
    <row r="11" spans="1:6" ht="20.25" customHeight="1">
      <c r="A11" s="59" t="s">
        <v>74</v>
      </c>
      <c r="B11" s="58">
        <v>22336755</v>
      </c>
      <c r="C11" s="58">
        <v>2441785</v>
      </c>
      <c r="D11" s="58">
        <v>3410518</v>
      </c>
      <c r="E11" s="58">
        <v>16484452</v>
      </c>
      <c r="F11" s="58" t="s">
        <v>15</v>
      </c>
    </row>
  </sheetData>
  <mergeCells count="8">
    <mergeCell ref="A1:F1"/>
    <mergeCell ref="A4:A6"/>
    <mergeCell ref="B4:B6"/>
    <mergeCell ref="C4:F4"/>
    <mergeCell ref="C5:C6"/>
    <mergeCell ref="D5:D6"/>
    <mergeCell ref="E5:E6"/>
    <mergeCell ref="F5:F6"/>
  </mergeCells>
  <phoneticPr fontId="6"/>
  <printOptions horizontalCentered="1"/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&amp;C&amp;9&amp;P/&amp;N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7"/>
  <sheetViews>
    <sheetView tabSelected="1" workbookViewId="0">
      <selection activeCell="B13" sqref="B13"/>
    </sheetView>
  </sheetViews>
  <sheetFormatPr defaultColWidth="8.875" defaultRowHeight="11.25"/>
  <cols>
    <col min="1" max="1" width="60.875" style="7" customWidth="1"/>
    <col min="2" max="2" width="40.875" style="7" customWidth="1"/>
    <col min="3" max="16384" width="8.875" style="7"/>
  </cols>
  <sheetData>
    <row r="1" spans="1:2" ht="21">
      <c r="A1" s="18" t="s">
        <v>314</v>
      </c>
    </row>
    <row r="2" spans="1:2" ht="13.5">
      <c r="A2" s="1" t="s">
        <v>1</v>
      </c>
    </row>
    <row r="3" spans="1:2" ht="13.5">
      <c r="A3" s="1" t="s">
        <v>173</v>
      </c>
    </row>
    <row r="4" spans="1:2" ht="13.5">
      <c r="B4" s="4" t="s">
        <v>86</v>
      </c>
    </row>
    <row r="5" spans="1:2" ht="22.5" customHeight="1">
      <c r="A5" s="21" t="s">
        <v>137</v>
      </c>
      <c r="B5" s="21" t="s">
        <v>240</v>
      </c>
    </row>
    <row r="6" spans="1:2" ht="18" customHeight="1">
      <c r="A6" s="5" t="s">
        <v>315</v>
      </c>
      <c r="B6" s="24">
        <v>1169513</v>
      </c>
    </row>
    <row r="7" spans="1:2" ht="18" customHeight="1">
      <c r="A7" s="35" t="s">
        <v>74</v>
      </c>
      <c r="B7" s="3">
        <f>SUM(B6)</f>
        <v>1169513</v>
      </c>
    </row>
  </sheetData>
  <phoneticPr fontId="6"/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&amp;C&amp;9&amp;P/&amp;N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6"/>
  <sheetViews>
    <sheetView workbookViewId="0">
      <selection activeCell="C9" sqref="C9"/>
    </sheetView>
  </sheetViews>
  <sheetFormatPr defaultColWidth="8.875" defaultRowHeight="11.25"/>
  <cols>
    <col min="1" max="1" width="30.875" style="7" customWidth="1"/>
    <col min="2" max="11" width="15.875" style="7" customWidth="1"/>
    <col min="12" max="16384" width="8.875" style="7"/>
  </cols>
  <sheetData>
    <row r="1" spans="1:9" ht="21">
      <c r="A1" s="61" t="s">
        <v>75</v>
      </c>
      <c r="B1" s="61"/>
      <c r="C1" s="61"/>
      <c r="D1" s="61"/>
      <c r="E1" s="61"/>
      <c r="F1" s="61"/>
      <c r="G1" s="61"/>
      <c r="H1" s="61"/>
      <c r="I1" s="61"/>
    </row>
    <row r="2" spans="1:9" ht="13.5">
      <c r="A2" s="1" t="s">
        <v>1</v>
      </c>
      <c r="B2" s="1"/>
      <c r="C2" s="1"/>
      <c r="D2" s="1"/>
      <c r="E2" s="1"/>
      <c r="F2" s="1"/>
      <c r="G2" s="1"/>
      <c r="H2" s="1"/>
      <c r="I2" s="4" t="s">
        <v>2</v>
      </c>
    </row>
    <row r="3" spans="1:9" ht="13.5">
      <c r="A3" s="1" t="s">
        <v>3</v>
      </c>
      <c r="B3" s="1"/>
      <c r="C3" s="1"/>
      <c r="D3" s="1"/>
      <c r="E3" s="1"/>
      <c r="F3" s="1"/>
      <c r="G3" s="1"/>
      <c r="H3" s="1"/>
      <c r="I3" s="1"/>
    </row>
    <row r="4" spans="1:9" ht="13.5">
      <c r="A4" s="1"/>
      <c r="B4" s="1"/>
      <c r="C4" s="1"/>
      <c r="D4" s="1"/>
      <c r="E4" s="1"/>
      <c r="F4" s="1"/>
      <c r="G4" s="1"/>
      <c r="H4" s="1"/>
      <c r="I4" s="4" t="s">
        <v>4</v>
      </c>
    </row>
    <row r="5" spans="1:9" ht="22.5">
      <c r="A5" s="6" t="s">
        <v>5</v>
      </c>
      <c r="B5" s="2" t="s">
        <v>76</v>
      </c>
      <c r="C5" s="6" t="s">
        <v>77</v>
      </c>
      <c r="D5" s="6" t="s">
        <v>78</v>
      </c>
      <c r="E5" s="6" t="s">
        <v>79</v>
      </c>
      <c r="F5" s="6" t="s">
        <v>80</v>
      </c>
      <c r="G5" s="6" t="s">
        <v>81</v>
      </c>
      <c r="H5" s="6" t="s">
        <v>82</v>
      </c>
      <c r="I5" s="6" t="s">
        <v>74</v>
      </c>
    </row>
    <row r="6" spans="1:9">
      <c r="A6" s="5" t="s">
        <v>13</v>
      </c>
      <c r="B6" s="3">
        <v>2292126</v>
      </c>
      <c r="C6" s="3">
        <v>12734168</v>
      </c>
      <c r="D6" s="3">
        <v>1529887</v>
      </c>
      <c r="E6" s="3">
        <v>3815609</v>
      </c>
      <c r="F6" s="3">
        <v>4195937</v>
      </c>
      <c r="G6" s="3">
        <v>801915</v>
      </c>
      <c r="H6" s="3">
        <v>7163993</v>
      </c>
      <c r="I6" s="3">
        <v>32540808</v>
      </c>
    </row>
    <row r="7" spans="1:9">
      <c r="A7" s="5" t="s">
        <v>14</v>
      </c>
      <c r="B7" s="3">
        <v>691747</v>
      </c>
      <c r="C7" s="3">
        <v>2099584</v>
      </c>
      <c r="D7" s="3">
        <v>484884</v>
      </c>
      <c r="E7" s="3">
        <v>126081</v>
      </c>
      <c r="F7" s="3">
        <v>1014400</v>
      </c>
      <c r="G7" s="3">
        <v>84776</v>
      </c>
      <c r="H7" s="3">
        <v>1561475</v>
      </c>
      <c r="I7" s="3">
        <v>6062950</v>
      </c>
    </row>
    <row r="8" spans="1:9">
      <c r="A8" s="5" t="s">
        <v>16</v>
      </c>
      <c r="B8" s="3" t="s">
        <v>15</v>
      </c>
      <c r="C8" s="3" t="s">
        <v>15</v>
      </c>
      <c r="D8" s="3" t="s">
        <v>15</v>
      </c>
      <c r="E8" s="3" t="s">
        <v>15</v>
      </c>
      <c r="F8" s="3" t="s">
        <v>15</v>
      </c>
      <c r="G8" s="3" t="s">
        <v>15</v>
      </c>
      <c r="H8" s="3" t="s">
        <v>15</v>
      </c>
      <c r="I8" s="3" t="s">
        <v>15</v>
      </c>
    </row>
    <row r="9" spans="1:9">
      <c r="A9" s="5" t="s">
        <v>17</v>
      </c>
      <c r="B9" s="3">
        <v>1474851</v>
      </c>
      <c r="C9" s="3">
        <v>9834183</v>
      </c>
      <c r="D9" s="3">
        <v>1031352</v>
      </c>
      <c r="E9" s="3">
        <v>2916580</v>
      </c>
      <c r="F9" s="3">
        <v>2982189</v>
      </c>
      <c r="G9" s="3">
        <v>657462</v>
      </c>
      <c r="H9" s="3">
        <v>5290687</v>
      </c>
      <c r="I9" s="3">
        <v>24192083</v>
      </c>
    </row>
    <row r="10" spans="1:9">
      <c r="A10" s="5" t="s">
        <v>18</v>
      </c>
      <c r="B10" s="3">
        <v>6566</v>
      </c>
      <c r="C10" s="3">
        <v>256648</v>
      </c>
      <c r="D10" s="3">
        <v>9590</v>
      </c>
      <c r="E10" s="3">
        <v>1281</v>
      </c>
      <c r="F10" s="3">
        <v>22218</v>
      </c>
      <c r="G10" s="3">
        <v>3618</v>
      </c>
      <c r="H10" s="3">
        <v>56287</v>
      </c>
      <c r="I10" s="3">
        <v>358597</v>
      </c>
    </row>
    <row r="11" spans="1:9">
      <c r="A11" s="5" t="s">
        <v>19</v>
      </c>
      <c r="B11" s="3">
        <v>118962</v>
      </c>
      <c r="C11" s="3">
        <v>263394</v>
      </c>
      <c r="D11" s="3">
        <v>4061</v>
      </c>
      <c r="E11" s="3">
        <v>516861</v>
      </c>
      <c r="F11" s="3">
        <v>177130</v>
      </c>
      <c r="G11" s="3">
        <v>54331</v>
      </c>
      <c r="H11" s="3">
        <v>255545</v>
      </c>
      <c r="I11" s="3">
        <v>1390282</v>
      </c>
    </row>
    <row r="12" spans="1:9">
      <c r="A12" s="5" t="s">
        <v>20</v>
      </c>
      <c r="B12" s="3" t="s">
        <v>15</v>
      </c>
      <c r="C12" s="3" t="s">
        <v>15</v>
      </c>
      <c r="D12" s="3" t="s">
        <v>15</v>
      </c>
      <c r="E12" s="3" t="s">
        <v>15</v>
      </c>
      <c r="F12" s="3" t="s">
        <v>15</v>
      </c>
      <c r="G12" s="3" t="s">
        <v>15</v>
      </c>
      <c r="H12" s="3" t="s">
        <v>15</v>
      </c>
      <c r="I12" s="3" t="s">
        <v>15</v>
      </c>
    </row>
    <row r="13" spans="1:9">
      <c r="A13" s="5" t="s">
        <v>21</v>
      </c>
      <c r="B13" s="3" t="s">
        <v>15</v>
      </c>
      <c r="C13" s="3" t="s">
        <v>15</v>
      </c>
      <c r="D13" s="3" t="s">
        <v>15</v>
      </c>
      <c r="E13" s="3" t="s">
        <v>15</v>
      </c>
      <c r="F13" s="3" t="s">
        <v>15</v>
      </c>
      <c r="G13" s="3" t="s">
        <v>15</v>
      </c>
      <c r="H13" s="3" t="s">
        <v>15</v>
      </c>
      <c r="I13" s="3" t="s">
        <v>15</v>
      </c>
    </row>
    <row r="14" spans="1:9">
      <c r="A14" s="5" t="s">
        <v>22</v>
      </c>
      <c r="B14" s="3" t="s">
        <v>15</v>
      </c>
      <c r="C14" s="3" t="s">
        <v>15</v>
      </c>
      <c r="D14" s="3" t="s">
        <v>15</v>
      </c>
      <c r="E14" s="3" t="s">
        <v>15</v>
      </c>
      <c r="F14" s="3" t="s">
        <v>15</v>
      </c>
      <c r="G14" s="3" t="s">
        <v>15</v>
      </c>
      <c r="H14" s="3" t="s">
        <v>15</v>
      </c>
      <c r="I14" s="3" t="s">
        <v>15</v>
      </c>
    </row>
    <row r="15" spans="1:9">
      <c r="A15" s="5" t="s">
        <v>23</v>
      </c>
      <c r="B15" s="3" t="s">
        <v>15</v>
      </c>
      <c r="C15" s="3" t="s">
        <v>15</v>
      </c>
      <c r="D15" s="3" t="s">
        <v>15</v>
      </c>
      <c r="E15" s="3" t="s">
        <v>15</v>
      </c>
      <c r="F15" s="3" t="s">
        <v>15</v>
      </c>
      <c r="G15" s="3" t="s">
        <v>15</v>
      </c>
      <c r="H15" s="3" t="s">
        <v>15</v>
      </c>
      <c r="I15" s="3" t="s">
        <v>15</v>
      </c>
    </row>
    <row r="16" spans="1:9">
      <c r="A16" s="5" t="s">
        <v>24</v>
      </c>
      <c r="B16" s="3" t="s">
        <v>15</v>
      </c>
      <c r="C16" s="3">
        <v>280360</v>
      </c>
      <c r="D16" s="3" t="s">
        <v>15</v>
      </c>
      <c r="E16" s="3">
        <v>254808</v>
      </c>
      <c r="F16" s="3" t="s">
        <v>15</v>
      </c>
      <c r="G16" s="3">
        <v>1728</v>
      </c>
      <c r="H16" s="3" t="s">
        <v>15</v>
      </c>
      <c r="I16" s="3">
        <v>536895</v>
      </c>
    </row>
    <row r="17" spans="1:9">
      <c r="A17" s="5" t="s">
        <v>25</v>
      </c>
      <c r="B17" s="3">
        <v>62135158</v>
      </c>
      <c r="C17" s="3">
        <v>149787</v>
      </c>
      <c r="D17" s="3">
        <v>10515</v>
      </c>
      <c r="E17" s="3">
        <v>7011</v>
      </c>
      <c r="F17" s="3">
        <v>3809764</v>
      </c>
      <c r="G17" s="3">
        <v>1151</v>
      </c>
      <c r="H17" s="3">
        <v>96709</v>
      </c>
      <c r="I17" s="3">
        <v>66452388</v>
      </c>
    </row>
    <row r="18" spans="1:9">
      <c r="A18" s="5" t="s">
        <v>26</v>
      </c>
      <c r="B18" s="3" t="s">
        <v>15</v>
      </c>
      <c r="C18" s="3" t="s">
        <v>15</v>
      </c>
      <c r="D18" s="3" t="s">
        <v>15</v>
      </c>
      <c r="E18" s="3" t="s">
        <v>15</v>
      </c>
      <c r="F18" s="3" t="s">
        <v>15</v>
      </c>
      <c r="G18" s="3" t="s">
        <v>15</v>
      </c>
      <c r="H18" s="3" t="s">
        <v>15</v>
      </c>
      <c r="I18" s="3" t="s">
        <v>15</v>
      </c>
    </row>
    <row r="19" spans="1:9">
      <c r="A19" s="5" t="s">
        <v>27</v>
      </c>
      <c r="B19" s="3">
        <v>135635</v>
      </c>
      <c r="C19" s="3">
        <v>40309</v>
      </c>
      <c r="D19" s="3">
        <v>2917</v>
      </c>
      <c r="E19" s="3" t="s">
        <v>15</v>
      </c>
      <c r="F19" s="3">
        <v>379</v>
      </c>
      <c r="G19" s="3" t="s">
        <v>15</v>
      </c>
      <c r="H19" s="3">
        <v>0</v>
      </c>
      <c r="I19" s="3">
        <v>179239</v>
      </c>
    </row>
    <row r="20" spans="1:9">
      <c r="A20" s="5" t="s">
        <v>28</v>
      </c>
      <c r="B20" s="3">
        <v>5891</v>
      </c>
      <c r="C20" s="3">
        <v>0</v>
      </c>
      <c r="D20" s="3">
        <v>0</v>
      </c>
      <c r="E20" s="3">
        <v>0</v>
      </c>
      <c r="F20" s="3">
        <v>3479</v>
      </c>
      <c r="G20" s="3" t="s">
        <v>15</v>
      </c>
      <c r="H20" s="3">
        <v>0</v>
      </c>
      <c r="I20" s="3">
        <v>9370</v>
      </c>
    </row>
    <row r="21" spans="1:9">
      <c r="A21" s="5" t="s">
        <v>29</v>
      </c>
      <c r="B21" s="3" t="s">
        <v>15</v>
      </c>
      <c r="C21" s="3" t="s">
        <v>15</v>
      </c>
      <c r="D21" s="3" t="s">
        <v>15</v>
      </c>
      <c r="E21" s="3" t="s">
        <v>15</v>
      </c>
      <c r="F21" s="3" t="s">
        <v>15</v>
      </c>
      <c r="G21" s="3" t="s">
        <v>15</v>
      </c>
      <c r="H21" s="3" t="s">
        <v>15</v>
      </c>
      <c r="I21" s="3" t="s">
        <v>15</v>
      </c>
    </row>
    <row r="22" spans="1:9">
      <c r="A22" s="5" t="s">
        <v>30</v>
      </c>
      <c r="B22" s="3" t="s">
        <v>15</v>
      </c>
      <c r="C22" s="3" t="s">
        <v>15</v>
      </c>
      <c r="D22" s="3" t="s">
        <v>15</v>
      </c>
      <c r="E22" s="3" t="s">
        <v>15</v>
      </c>
      <c r="F22" s="3" t="s">
        <v>15</v>
      </c>
      <c r="G22" s="3" t="s">
        <v>15</v>
      </c>
      <c r="H22" s="3" t="s">
        <v>15</v>
      </c>
      <c r="I22" s="3">
        <v>0</v>
      </c>
    </row>
    <row r="23" spans="1:9">
      <c r="A23" s="5" t="s">
        <v>31</v>
      </c>
      <c r="B23" s="3" t="s">
        <v>15</v>
      </c>
      <c r="C23" s="3" t="s">
        <v>15</v>
      </c>
      <c r="D23" s="3" t="s">
        <v>15</v>
      </c>
      <c r="E23" s="3" t="s">
        <v>15</v>
      </c>
      <c r="F23" s="3" t="s">
        <v>15</v>
      </c>
      <c r="G23" s="3" t="s">
        <v>15</v>
      </c>
      <c r="H23" s="3" t="s">
        <v>15</v>
      </c>
      <c r="I23" s="3" t="s">
        <v>15</v>
      </c>
    </row>
    <row r="24" spans="1:9">
      <c r="A24" s="5" t="s">
        <v>32</v>
      </c>
      <c r="B24" s="3">
        <v>2493005</v>
      </c>
      <c r="C24" s="3">
        <v>109479</v>
      </c>
      <c r="D24" s="3">
        <v>5959</v>
      </c>
      <c r="E24" s="3">
        <v>7011</v>
      </c>
      <c r="F24" s="3">
        <v>113024</v>
      </c>
      <c r="G24" s="3">
        <v>579</v>
      </c>
      <c r="H24" s="3">
        <v>96709</v>
      </c>
      <c r="I24" s="3">
        <v>2825765</v>
      </c>
    </row>
    <row r="25" spans="1:9">
      <c r="A25" s="5" t="s">
        <v>33</v>
      </c>
      <c r="B25" s="3" t="s">
        <v>15</v>
      </c>
      <c r="C25" s="3" t="s">
        <v>15</v>
      </c>
      <c r="D25" s="3" t="s">
        <v>15</v>
      </c>
      <c r="E25" s="3" t="s">
        <v>15</v>
      </c>
      <c r="F25" s="3" t="s">
        <v>15</v>
      </c>
      <c r="G25" s="3" t="s">
        <v>15</v>
      </c>
      <c r="H25" s="3" t="s">
        <v>15</v>
      </c>
      <c r="I25" s="3" t="s">
        <v>15</v>
      </c>
    </row>
    <row r="26" spans="1:9">
      <c r="A26" s="5" t="s">
        <v>34</v>
      </c>
      <c r="B26" s="3" t="s">
        <v>15</v>
      </c>
      <c r="C26" s="3" t="s">
        <v>15</v>
      </c>
      <c r="D26" s="3" t="s">
        <v>15</v>
      </c>
      <c r="E26" s="3" t="s">
        <v>15</v>
      </c>
      <c r="F26" s="3" t="s">
        <v>15</v>
      </c>
      <c r="G26" s="3" t="s">
        <v>15</v>
      </c>
      <c r="H26" s="3" t="s">
        <v>15</v>
      </c>
      <c r="I26" s="3" t="s">
        <v>15</v>
      </c>
    </row>
    <row r="27" spans="1:9">
      <c r="A27" s="5" t="s">
        <v>35</v>
      </c>
      <c r="B27" s="3" t="s">
        <v>15</v>
      </c>
      <c r="C27" s="3" t="s">
        <v>15</v>
      </c>
      <c r="D27" s="3" t="s">
        <v>15</v>
      </c>
      <c r="E27" s="3" t="s">
        <v>15</v>
      </c>
      <c r="F27" s="3" t="s">
        <v>15</v>
      </c>
      <c r="G27" s="3" t="s">
        <v>15</v>
      </c>
      <c r="H27" s="3" t="s">
        <v>15</v>
      </c>
      <c r="I27" s="3" t="s">
        <v>15</v>
      </c>
    </row>
    <row r="28" spans="1:9">
      <c r="A28" s="5" t="s">
        <v>36</v>
      </c>
      <c r="B28" s="3" t="s">
        <v>15</v>
      </c>
      <c r="C28" s="3" t="s">
        <v>15</v>
      </c>
      <c r="D28" s="3" t="s">
        <v>15</v>
      </c>
      <c r="E28" s="3" t="s">
        <v>15</v>
      </c>
      <c r="F28" s="3" t="s">
        <v>15</v>
      </c>
      <c r="G28" s="3" t="s">
        <v>15</v>
      </c>
      <c r="H28" s="3" t="s">
        <v>15</v>
      </c>
      <c r="I28" s="3" t="s">
        <v>15</v>
      </c>
    </row>
    <row r="29" spans="1:9">
      <c r="A29" s="5" t="s">
        <v>37</v>
      </c>
      <c r="B29" s="3" t="s">
        <v>15</v>
      </c>
      <c r="C29" s="3" t="s">
        <v>15</v>
      </c>
      <c r="D29" s="3" t="s">
        <v>15</v>
      </c>
      <c r="E29" s="3" t="s">
        <v>15</v>
      </c>
      <c r="F29" s="3" t="s">
        <v>15</v>
      </c>
      <c r="G29" s="3" t="s">
        <v>15</v>
      </c>
      <c r="H29" s="3" t="s">
        <v>15</v>
      </c>
      <c r="I29" s="3" t="s">
        <v>15</v>
      </c>
    </row>
    <row r="30" spans="1:9">
      <c r="A30" s="5" t="s">
        <v>38</v>
      </c>
      <c r="B30" s="3" t="s">
        <v>15</v>
      </c>
      <c r="C30" s="3" t="s">
        <v>15</v>
      </c>
      <c r="D30" s="3" t="s">
        <v>15</v>
      </c>
      <c r="E30" s="3" t="s">
        <v>15</v>
      </c>
      <c r="F30" s="3">
        <v>2929</v>
      </c>
      <c r="G30" s="3" t="s">
        <v>15</v>
      </c>
      <c r="H30" s="3" t="s">
        <v>15</v>
      </c>
      <c r="I30" s="3">
        <v>2929</v>
      </c>
    </row>
    <row r="31" spans="1:9">
      <c r="A31" s="5" t="s">
        <v>39</v>
      </c>
      <c r="B31" s="3">
        <v>1400</v>
      </c>
      <c r="C31" s="3" t="s">
        <v>15</v>
      </c>
      <c r="D31" s="3" t="s">
        <v>15</v>
      </c>
      <c r="E31" s="3" t="s">
        <v>15</v>
      </c>
      <c r="F31" s="3">
        <v>1</v>
      </c>
      <c r="G31" s="3" t="s">
        <v>15</v>
      </c>
      <c r="H31" s="3" t="s">
        <v>15</v>
      </c>
      <c r="I31" s="3">
        <v>1401</v>
      </c>
    </row>
    <row r="32" spans="1:9">
      <c r="A32" s="5" t="s">
        <v>40</v>
      </c>
      <c r="B32" s="3" t="s">
        <v>15</v>
      </c>
      <c r="C32" s="3" t="s">
        <v>15</v>
      </c>
      <c r="D32" s="3" t="s">
        <v>15</v>
      </c>
      <c r="E32" s="3" t="s">
        <v>15</v>
      </c>
      <c r="F32" s="3" t="s">
        <v>15</v>
      </c>
      <c r="G32" s="3" t="s">
        <v>15</v>
      </c>
      <c r="H32" s="3" t="s">
        <v>15</v>
      </c>
      <c r="I32" s="3" t="s">
        <v>15</v>
      </c>
    </row>
    <row r="33" spans="1:9">
      <c r="A33" s="5" t="s">
        <v>41</v>
      </c>
      <c r="B33" s="3" t="s">
        <v>15</v>
      </c>
      <c r="C33" s="3" t="s">
        <v>15</v>
      </c>
      <c r="D33" s="3" t="s">
        <v>15</v>
      </c>
      <c r="E33" s="3" t="s">
        <v>15</v>
      </c>
      <c r="F33" s="3" t="s">
        <v>15</v>
      </c>
      <c r="G33" s="3" t="s">
        <v>15</v>
      </c>
      <c r="H33" s="3" t="s">
        <v>15</v>
      </c>
      <c r="I33" s="3" t="s">
        <v>15</v>
      </c>
    </row>
    <row r="34" spans="1:9">
      <c r="A34" s="5" t="s">
        <v>42</v>
      </c>
      <c r="B34" s="3" t="s">
        <v>15</v>
      </c>
      <c r="C34" s="3" t="s">
        <v>15</v>
      </c>
      <c r="D34" s="3" t="s">
        <v>15</v>
      </c>
      <c r="E34" s="3" t="s">
        <v>15</v>
      </c>
      <c r="F34" s="3" t="s">
        <v>15</v>
      </c>
      <c r="G34" s="3" t="s">
        <v>15</v>
      </c>
      <c r="H34" s="3" t="s">
        <v>15</v>
      </c>
      <c r="I34" s="3" t="s">
        <v>15</v>
      </c>
    </row>
    <row r="35" spans="1:9">
      <c r="A35" s="5" t="s">
        <v>43</v>
      </c>
      <c r="B35" s="3" t="s">
        <v>15</v>
      </c>
      <c r="C35" s="3" t="s">
        <v>15</v>
      </c>
      <c r="D35" s="3" t="s">
        <v>15</v>
      </c>
      <c r="E35" s="3" t="s">
        <v>15</v>
      </c>
      <c r="F35" s="3" t="s">
        <v>15</v>
      </c>
      <c r="G35" s="3" t="s">
        <v>15</v>
      </c>
      <c r="H35" s="3" t="s">
        <v>15</v>
      </c>
      <c r="I35" s="3" t="s">
        <v>15</v>
      </c>
    </row>
    <row r="36" spans="1:9">
      <c r="A36" s="5" t="s">
        <v>44</v>
      </c>
      <c r="B36" s="3" t="s">
        <v>15</v>
      </c>
      <c r="C36" s="3" t="s">
        <v>15</v>
      </c>
      <c r="D36" s="3" t="s">
        <v>15</v>
      </c>
      <c r="E36" s="3" t="s">
        <v>15</v>
      </c>
      <c r="F36" s="3" t="s">
        <v>15</v>
      </c>
      <c r="G36" s="3" t="s">
        <v>15</v>
      </c>
      <c r="H36" s="3" t="s">
        <v>15</v>
      </c>
      <c r="I36" s="3" t="s">
        <v>15</v>
      </c>
    </row>
    <row r="37" spans="1:9">
      <c r="A37" s="5" t="s">
        <v>45</v>
      </c>
      <c r="B37" s="3" t="s">
        <v>15</v>
      </c>
      <c r="C37" s="3" t="s">
        <v>15</v>
      </c>
      <c r="D37" s="3" t="s">
        <v>15</v>
      </c>
      <c r="E37" s="3" t="s">
        <v>15</v>
      </c>
      <c r="F37" s="3" t="s">
        <v>15</v>
      </c>
      <c r="G37" s="3" t="s">
        <v>15</v>
      </c>
      <c r="H37" s="3" t="s">
        <v>15</v>
      </c>
      <c r="I37" s="3" t="s">
        <v>15</v>
      </c>
    </row>
    <row r="38" spans="1:9">
      <c r="A38" s="5" t="s">
        <v>46</v>
      </c>
      <c r="B38" s="3">
        <v>45218</v>
      </c>
      <c r="C38" s="3">
        <v>0</v>
      </c>
      <c r="D38" s="3">
        <v>0</v>
      </c>
      <c r="E38" s="3" t="s">
        <v>15</v>
      </c>
      <c r="F38" s="3" t="s">
        <v>15</v>
      </c>
      <c r="G38" s="3" t="s">
        <v>15</v>
      </c>
      <c r="H38" s="3">
        <v>0</v>
      </c>
      <c r="I38" s="3">
        <v>45218</v>
      </c>
    </row>
    <row r="39" spans="1:9">
      <c r="A39" s="5" t="s">
        <v>47</v>
      </c>
      <c r="B39" s="3" t="s">
        <v>15</v>
      </c>
      <c r="C39" s="3" t="s">
        <v>15</v>
      </c>
      <c r="D39" s="3" t="s">
        <v>15</v>
      </c>
      <c r="E39" s="3" t="s">
        <v>15</v>
      </c>
      <c r="F39" s="3" t="s">
        <v>15</v>
      </c>
      <c r="G39" s="3" t="s">
        <v>15</v>
      </c>
      <c r="H39" s="3" t="s">
        <v>15</v>
      </c>
      <c r="I39" s="3" t="s">
        <v>15</v>
      </c>
    </row>
    <row r="40" spans="1:9">
      <c r="A40" s="5" t="s">
        <v>48</v>
      </c>
      <c r="B40" s="3" t="s">
        <v>15</v>
      </c>
      <c r="C40" s="3" t="s">
        <v>15</v>
      </c>
      <c r="D40" s="3" t="s">
        <v>15</v>
      </c>
      <c r="E40" s="3" t="s">
        <v>15</v>
      </c>
      <c r="F40" s="3" t="s">
        <v>15</v>
      </c>
      <c r="G40" s="3" t="s">
        <v>15</v>
      </c>
      <c r="H40" s="3" t="s">
        <v>15</v>
      </c>
      <c r="I40" s="3" t="s">
        <v>15</v>
      </c>
    </row>
    <row r="41" spans="1:9">
      <c r="A41" s="5" t="s">
        <v>49</v>
      </c>
      <c r="B41" s="3" t="s">
        <v>15</v>
      </c>
      <c r="C41" s="3" t="s">
        <v>15</v>
      </c>
      <c r="D41" s="3" t="s">
        <v>15</v>
      </c>
      <c r="E41" s="3" t="s">
        <v>15</v>
      </c>
      <c r="F41" s="3" t="s">
        <v>15</v>
      </c>
      <c r="G41" s="3" t="s">
        <v>15</v>
      </c>
      <c r="H41" s="3" t="s">
        <v>15</v>
      </c>
      <c r="I41" s="3" t="s">
        <v>15</v>
      </c>
    </row>
    <row r="42" spans="1:9">
      <c r="A42" s="5" t="s">
        <v>50</v>
      </c>
      <c r="B42" s="3" t="s">
        <v>15</v>
      </c>
      <c r="C42" s="3" t="s">
        <v>15</v>
      </c>
      <c r="D42" s="3" t="s">
        <v>15</v>
      </c>
      <c r="E42" s="3" t="s">
        <v>15</v>
      </c>
      <c r="F42" s="3" t="s">
        <v>15</v>
      </c>
      <c r="G42" s="3" t="s">
        <v>15</v>
      </c>
      <c r="H42" s="3" t="s">
        <v>15</v>
      </c>
      <c r="I42" s="3" t="s">
        <v>15</v>
      </c>
    </row>
    <row r="43" spans="1:9">
      <c r="A43" s="5" t="s">
        <v>51</v>
      </c>
      <c r="B43" s="3" t="s">
        <v>15</v>
      </c>
      <c r="C43" s="3" t="s">
        <v>15</v>
      </c>
      <c r="D43" s="3" t="s">
        <v>15</v>
      </c>
      <c r="E43" s="3" t="s">
        <v>15</v>
      </c>
      <c r="F43" s="3" t="s">
        <v>15</v>
      </c>
      <c r="G43" s="3" t="s">
        <v>15</v>
      </c>
      <c r="H43" s="3" t="s">
        <v>15</v>
      </c>
      <c r="I43" s="3" t="s">
        <v>15</v>
      </c>
    </row>
    <row r="44" spans="1:9">
      <c r="A44" s="5" t="s">
        <v>52</v>
      </c>
      <c r="B44" s="3" t="s">
        <v>15</v>
      </c>
      <c r="C44" s="3" t="s">
        <v>15</v>
      </c>
      <c r="D44" s="3" t="s">
        <v>15</v>
      </c>
      <c r="E44" s="3" t="s">
        <v>15</v>
      </c>
      <c r="F44" s="3" t="s">
        <v>15</v>
      </c>
      <c r="G44" s="3" t="s">
        <v>15</v>
      </c>
      <c r="H44" s="3" t="s">
        <v>15</v>
      </c>
      <c r="I44" s="3" t="s">
        <v>15</v>
      </c>
    </row>
    <row r="45" spans="1:9">
      <c r="A45" s="5" t="s">
        <v>53</v>
      </c>
      <c r="B45" s="3" t="s">
        <v>15</v>
      </c>
      <c r="C45" s="3" t="s">
        <v>15</v>
      </c>
      <c r="D45" s="3" t="s">
        <v>15</v>
      </c>
      <c r="E45" s="3" t="s">
        <v>15</v>
      </c>
      <c r="F45" s="3" t="s">
        <v>15</v>
      </c>
      <c r="G45" s="3" t="s">
        <v>15</v>
      </c>
      <c r="H45" s="3" t="s">
        <v>15</v>
      </c>
      <c r="I45" s="3" t="s">
        <v>15</v>
      </c>
    </row>
    <row r="46" spans="1:9">
      <c r="A46" s="5" t="s">
        <v>54</v>
      </c>
      <c r="B46" s="3">
        <v>7784867</v>
      </c>
      <c r="C46" s="3" t="s">
        <v>15</v>
      </c>
      <c r="D46" s="3" t="s">
        <v>15</v>
      </c>
      <c r="E46" s="3" t="s">
        <v>15</v>
      </c>
      <c r="F46" s="3">
        <v>413548</v>
      </c>
      <c r="G46" s="3" t="s">
        <v>15</v>
      </c>
      <c r="H46" s="3" t="s">
        <v>15</v>
      </c>
      <c r="I46" s="3">
        <v>8198415</v>
      </c>
    </row>
    <row r="47" spans="1:9">
      <c r="A47" s="5" t="s">
        <v>55</v>
      </c>
      <c r="B47" s="3">
        <v>49965403</v>
      </c>
      <c r="C47" s="3" t="s">
        <v>15</v>
      </c>
      <c r="D47" s="3" t="s">
        <v>15</v>
      </c>
      <c r="E47" s="3" t="s">
        <v>15</v>
      </c>
      <c r="F47" s="3" t="s">
        <v>15</v>
      </c>
      <c r="G47" s="3" t="s">
        <v>15</v>
      </c>
      <c r="H47" s="3" t="s">
        <v>15</v>
      </c>
      <c r="I47" s="3">
        <v>50101347</v>
      </c>
    </row>
    <row r="48" spans="1:9">
      <c r="A48" s="5" t="s">
        <v>56</v>
      </c>
      <c r="B48" s="3" t="s">
        <v>15</v>
      </c>
      <c r="C48" s="3" t="s">
        <v>15</v>
      </c>
      <c r="D48" s="3" t="s">
        <v>15</v>
      </c>
      <c r="E48" s="3" t="s">
        <v>15</v>
      </c>
      <c r="F48" s="3">
        <v>11285</v>
      </c>
      <c r="G48" s="3" t="s">
        <v>15</v>
      </c>
      <c r="H48" s="3" t="s">
        <v>15</v>
      </c>
      <c r="I48" s="3">
        <v>11285</v>
      </c>
    </row>
    <row r="49" spans="1:9">
      <c r="A49" s="5" t="s">
        <v>57</v>
      </c>
      <c r="B49" s="3" t="s">
        <v>15</v>
      </c>
      <c r="C49" s="3" t="s">
        <v>15</v>
      </c>
      <c r="D49" s="3" t="s">
        <v>15</v>
      </c>
      <c r="E49" s="3" t="s">
        <v>15</v>
      </c>
      <c r="F49" s="3" t="s">
        <v>15</v>
      </c>
      <c r="G49" s="3" t="s">
        <v>15</v>
      </c>
      <c r="H49" s="3" t="s">
        <v>15</v>
      </c>
      <c r="I49" s="3" t="s">
        <v>15</v>
      </c>
    </row>
    <row r="50" spans="1:9">
      <c r="A50" s="5" t="s">
        <v>58</v>
      </c>
      <c r="B50" s="3" t="s">
        <v>15</v>
      </c>
      <c r="C50" s="3" t="s">
        <v>15</v>
      </c>
      <c r="D50" s="3" t="s">
        <v>15</v>
      </c>
      <c r="E50" s="3" t="s">
        <v>15</v>
      </c>
      <c r="F50" s="3" t="s">
        <v>15</v>
      </c>
      <c r="G50" s="3" t="s">
        <v>15</v>
      </c>
      <c r="H50" s="3" t="s">
        <v>15</v>
      </c>
      <c r="I50" s="3" t="s">
        <v>15</v>
      </c>
    </row>
    <row r="51" spans="1:9">
      <c r="A51" s="5" t="s">
        <v>59</v>
      </c>
      <c r="B51" s="3" t="s">
        <v>15</v>
      </c>
      <c r="C51" s="3" t="s">
        <v>15</v>
      </c>
      <c r="D51" s="3" t="s">
        <v>15</v>
      </c>
      <c r="E51" s="3" t="s">
        <v>15</v>
      </c>
      <c r="F51" s="3" t="s">
        <v>15</v>
      </c>
      <c r="G51" s="3" t="s">
        <v>15</v>
      </c>
      <c r="H51" s="3" t="s">
        <v>15</v>
      </c>
      <c r="I51" s="3" t="s">
        <v>15</v>
      </c>
    </row>
    <row r="52" spans="1:9">
      <c r="A52" s="5" t="s">
        <v>60</v>
      </c>
      <c r="B52" s="3">
        <v>477469</v>
      </c>
      <c r="C52" s="3" t="s">
        <v>15</v>
      </c>
      <c r="D52" s="3">
        <v>1639</v>
      </c>
      <c r="E52" s="3" t="s">
        <v>15</v>
      </c>
      <c r="F52" s="3" t="s">
        <v>15</v>
      </c>
      <c r="G52" s="3">
        <v>572</v>
      </c>
      <c r="H52" s="3">
        <v>0</v>
      </c>
      <c r="I52" s="3">
        <v>479680</v>
      </c>
    </row>
    <row r="53" spans="1:9">
      <c r="A53" s="5" t="s">
        <v>61</v>
      </c>
      <c r="B53" s="3" t="s">
        <v>15</v>
      </c>
      <c r="C53" s="3" t="s">
        <v>15</v>
      </c>
      <c r="D53" s="3" t="s">
        <v>15</v>
      </c>
      <c r="E53" s="3" t="s">
        <v>15</v>
      </c>
      <c r="F53" s="3" t="s">
        <v>15</v>
      </c>
      <c r="G53" s="3" t="s">
        <v>15</v>
      </c>
      <c r="H53" s="3" t="s">
        <v>15</v>
      </c>
      <c r="I53" s="3" t="s">
        <v>15</v>
      </c>
    </row>
    <row r="54" spans="1:9">
      <c r="A54" s="5" t="s">
        <v>62</v>
      </c>
      <c r="B54" s="3" t="s">
        <v>15</v>
      </c>
      <c r="C54" s="3" t="s">
        <v>15</v>
      </c>
      <c r="D54" s="3" t="s">
        <v>15</v>
      </c>
      <c r="E54" s="3" t="s">
        <v>15</v>
      </c>
      <c r="F54" s="3" t="s">
        <v>15</v>
      </c>
      <c r="G54" s="3" t="s">
        <v>15</v>
      </c>
      <c r="H54" s="3" t="s">
        <v>15</v>
      </c>
      <c r="I54" s="3" t="s">
        <v>15</v>
      </c>
    </row>
    <row r="55" spans="1:9">
      <c r="A55" s="5" t="s">
        <v>63</v>
      </c>
      <c r="B55" s="3" t="s">
        <v>15</v>
      </c>
      <c r="C55" s="3" t="s">
        <v>15</v>
      </c>
      <c r="D55" s="3" t="s">
        <v>15</v>
      </c>
      <c r="E55" s="3" t="s">
        <v>15</v>
      </c>
      <c r="F55" s="3" t="s">
        <v>15</v>
      </c>
      <c r="G55" s="3" t="s">
        <v>15</v>
      </c>
      <c r="H55" s="3" t="s">
        <v>15</v>
      </c>
      <c r="I55" s="3" t="s">
        <v>15</v>
      </c>
    </row>
    <row r="56" spans="1:9">
      <c r="A56" s="5" t="s">
        <v>64</v>
      </c>
      <c r="B56" s="3">
        <v>380888</v>
      </c>
      <c r="C56" s="3" t="s">
        <v>15</v>
      </c>
      <c r="D56" s="3" t="s">
        <v>15</v>
      </c>
      <c r="E56" s="3" t="s">
        <v>15</v>
      </c>
      <c r="F56" s="3" t="s">
        <v>15</v>
      </c>
      <c r="G56" s="3" t="s">
        <v>15</v>
      </c>
      <c r="H56" s="3" t="s">
        <v>15</v>
      </c>
      <c r="I56" s="3">
        <v>380888</v>
      </c>
    </row>
    <row r="57" spans="1:9">
      <c r="A57" s="5" t="s">
        <v>65</v>
      </c>
      <c r="B57" s="3" t="s">
        <v>15</v>
      </c>
      <c r="C57" s="3" t="s">
        <v>15</v>
      </c>
      <c r="D57" s="3" t="s">
        <v>15</v>
      </c>
      <c r="E57" s="3" t="s">
        <v>15</v>
      </c>
      <c r="F57" s="3">
        <v>828658</v>
      </c>
      <c r="G57" s="3" t="s">
        <v>15</v>
      </c>
      <c r="H57" s="3" t="s">
        <v>15</v>
      </c>
      <c r="I57" s="3">
        <v>828658</v>
      </c>
    </row>
    <row r="58" spans="1:9">
      <c r="A58" s="5" t="s">
        <v>66</v>
      </c>
      <c r="B58" s="3" t="s">
        <v>15</v>
      </c>
      <c r="C58" s="3" t="s">
        <v>15</v>
      </c>
      <c r="D58" s="3" t="s">
        <v>15</v>
      </c>
      <c r="E58" s="3" t="s">
        <v>15</v>
      </c>
      <c r="F58" s="3">
        <v>2364930</v>
      </c>
      <c r="G58" s="3" t="s">
        <v>15</v>
      </c>
      <c r="H58" s="3" t="s">
        <v>15</v>
      </c>
      <c r="I58" s="3">
        <v>2471278</v>
      </c>
    </row>
    <row r="59" spans="1:9">
      <c r="A59" s="5" t="s">
        <v>67</v>
      </c>
      <c r="B59" s="3">
        <v>35400</v>
      </c>
      <c r="C59" s="3" t="s">
        <v>15</v>
      </c>
      <c r="D59" s="3" t="s">
        <v>15</v>
      </c>
      <c r="E59" s="3" t="s">
        <v>15</v>
      </c>
      <c r="F59" s="3">
        <v>68464</v>
      </c>
      <c r="G59" s="3" t="s">
        <v>15</v>
      </c>
      <c r="H59" s="3" t="s">
        <v>15</v>
      </c>
      <c r="I59" s="3">
        <v>103864</v>
      </c>
    </row>
    <row r="60" spans="1:9">
      <c r="A60" s="5" t="s">
        <v>68</v>
      </c>
      <c r="B60" s="3" t="s">
        <v>15</v>
      </c>
      <c r="C60" s="3" t="s">
        <v>15</v>
      </c>
      <c r="D60" s="3" t="s">
        <v>15</v>
      </c>
      <c r="E60" s="3" t="s">
        <v>15</v>
      </c>
      <c r="F60" s="3" t="s">
        <v>15</v>
      </c>
      <c r="G60" s="3" t="s">
        <v>15</v>
      </c>
      <c r="H60" s="3" t="s">
        <v>15</v>
      </c>
      <c r="I60" s="3" t="s">
        <v>15</v>
      </c>
    </row>
    <row r="61" spans="1:9">
      <c r="A61" s="5" t="s">
        <v>69</v>
      </c>
      <c r="B61" s="3">
        <v>809983</v>
      </c>
      <c r="C61" s="3" t="s">
        <v>15</v>
      </c>
      <c r="D61" s="3" t="s">
        <v>15</v>
      </c>
      <c r="E61" s="3" t="s">
        <v>15</v>
      </c>
      <c r="F61" s="3">
        <v>3068</v>
      </c>
      <c r="G61" s="3" t="s">
        <v>15</v>
      </c>
      <c r="H61" s="3" t="s">
        <v>15</v>
      </c>
      <c r="I61" s="3">
        <v>813051</v>
      </c>
    </row>
    <row r="62" spans="1:9">
      <c r="A62" s="5" t="s">
        <v>70</v>
      </c>
      <c r="B62" s="3">
        <v>10619</v>
      </c>
      <c r="C62" s="3">
        <v>308537</v>
      </c>
      <c r="D62" s="3">
        <v>11297</v>
      </c>
      <c r="E62" s="3">
        <v>17194</v>
      </c>
      <c r="F62" s="3">
        <v>11237</v>
      </c>
      <c r="G62" s="3">
        <v>606346</v>
      </c>
      <c r="H62" s="3">
        <v>83203</v>
      </c>
      <c r="I62" s="3">
        <v>1052716</v>
      </c>
    </row>
    <row r="63" spans="1:9">
      <c r="A63" s="5" t="s">
        <v>71</v>
      </c>
      <c r="B63" s="3" t="s">
        <v>15</v>
      </c>
      <c r="C63" s="3" t="s">
        <v>15</v>
      </c>
      <c r="D63" s="3" t="s">
        <v>15</v>
      </c>
      <c r="E63" s="3" t="s">
        <v>15</v>
      </c>
      <c r="F63" s="3" t="s">
        <v>15</v>
      </c>
      <c r="G63" s="3" t="s">
        <v>15</v>
      </c>
      <c r="H63" s="3" t="s">
        <v>15</v>
      </c>
      <c r="I63" s="3" t="s">
        <v>15</v>
      </c>
    </row>
    <row r="64" spans="1:9">
      <c r="A64" s="5" t="s">
        <v>72</v>
      </c>
      <c r="B64" s="3">
        <v>10619</v>
      </c>
      <c r="C64" s="3">
        <v>85047</v>
      </c>
      <c r="D64" s="3">
        <v>11297</v>
      </c>
      <c r="E64" s="3">
        <v>17194</v>
      </c>
      <c r="F64" s="3">
        <v>11237</v>
      </c>
      <c r="G64" s="3">
        <v>606346</v>
      </c>
      <c r="H64" s="3">
        <v>83203</v>
      </c>
      <c r="I64" s="3">
        <v>829226</v>
      </c>
    </row>
    <row r="65" spans="1:9">
      <c r="A65" s="5" t="s">
        <v>73</v>
      </c>
      <c r="B65" s="3" t="s">
        <v>15</v>
      </c>
      <c r="C65" s="3">
        <v>223490</v>
      </c>
      <c r="D65" s="3" t="s">
        <v>15</v>
      </c>
      <c r="E65" s="3" t="s">
        <v>15</v>
      </c>
      <c r="F65" s="3">
        <v>0</v>
      </c>
      <c r="G65" s="3" t="s">
        <v>15</v>
      </c>
      <c r="H65" s="3" t="s">
        <v>15</v>
      </c>
      <c r="I65" s="3">
        <v>223490</v>
      </c>
    </row>
    <row r="66" spans="1:9">
      <c r="A66" s="5" t="s">
        <v>74</v>
      </c>
      <c r="B66" s="3">
        <v>64437903</v>
      </c>
      <c r="C66" s="3">
        <v>13192492</v>
      </c>
      <c r="D66" s="3">
        <v>1551698</v>
      </c>
      <c r="E66" s="3">
        <v>3839814</v>
      </c>
      <c r="F66" s="3">
        <v>8016939</v>
      </c>
      <c r="G66" s="3">
        <v>1409412</v>
      </c>
      <c r="H66" s="3">
        <v>7343906</v>
      </c>
      <c r="I66" s="3">
        <v>100045912</v>
      </c>
    </row>
  </sheetData>
  <mergeCells count="1">
    <mergeCell ref="A1:I1"/>
  </mergeCells>
  <phoneticPr fontId="6"/>
  <pageMargins left="0.3888888888888889" right="0.3888888888888889" top="0.3888888888888889" bottom="0.3888888888888889" header="0.19444444444444445" footer="0.19444444444444445"/>
  <pageSetup paperSize="9" fitToHeight="0" orientation="landscape"/>
  <headerFooter>
    <oddHeader>&amp;R&amp;9&amp;D</oddHeader>
    <oddFooter>&amp;C&amp;9&amp;P/&amp;N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zoomScale="110" zoomScaleNormal="110" workbookViewId="0">
      <selection activeCell="C33" sqref="C33"/>
    </sheetView>
  </sheetViews>
  <sheetFormatPr defaultColWidth="8.875" defaultRowHeight="11.25" outlineLevelCol="1"/>
  <cols>
    <col min="1" max="1" width="15.375" style="7" customWidth="1"/>
    <col min="2" max="10" width="15.375" style="7" customWidth="1" outlineLevel="1"/>
    <col min="11" max="11" width="15.375" style="7" customWidth="1"/>
    <col min="12" max="16384" width="8.875" style="7"/>
  </cols>
  <sheetData>
    <row r="1" spans="1:10" ht="21">
      <c r="A1" s="18" t="s">
        <v>83</v>
      </c>
    </row>
    <row r="2" spans="1:10" ht="13.5">
      <c r="A2" s="1" t="s">
        <v>1</v>
      </c>
    </row>
    <row r="3" spans="1:10" ht="13.5">
      <c r="A3" s="19" t="s">
        <v>84</v>
      </c>
    </row>
    <row r="5" spans="1:10" ht="13.5">
      <c r="A5" s="20" t="s">
        <v>85</v>
      </c>
      <c r="H5" s="4" t="s">
        <v>86</v>
      </c>
    </row>
    <row r="6" spans="1:10" ht="37.5" customHeight="1">
      <c r="A6" s="21" t="s">
        <v>87</v>
      </c>
      <c r="B6" s="22" t="s">
        <v>88</v>
      </c>
      <c r="C6" s="22" t="s">
        <v>89</v>
      </c>
      <c r="D6" s="22" t="s">
        <v>90</v>
      </c>
      <c r="E6" s="22" t="s">
        <v>91</v>
      </c>
      <c r="F6" s="22" t="s">
        <v>92</v>
      </c>
      <c r="G6" s="22" t="s">
        <v>93</v>
      </c>
      <c r="H6" s="22" t="s">
        <v>94</v>
      </c>
    </row>
    <row r="7" spans="1:10" ht="18" customHeight="1">
      <c r="A7" s="23" t="s">
        <v>95</v>
      </c>
      <c r="B7" s="24">
        <v>1900</v>
      </c>
      <c r="C7" s="24">
        <v>1.575</v>
      </c>
      <c r="D7" s="24">
        <v>2993</v>
      </c>
      <c r="E7" s="24">
        <v>2.52</v>
      </c>
      <c r="F7" s="24">
        <v>4788</v>
      </c>
      <c r="G7" s="24">
        <v>-1796</v>
      </c>
      <c r="H7" s="24">
        <v>4788</v>
      </c>
    </row>
    <row r="8" spans="1:10" ht="18" customHeight="1">
      <c r="A8" s="23"/>
      <c r="B8" s="24"/>
      <c r="C8" s="24"/>
      <c r="D8" s="24"/>
      <c r="E8" s="24"/>
      <c r="F8" s="24"/>
      <c r="G8" s="24"/>
      <c r="H8" s="24"/>
    </row>
    <row r="9" spans="1:10" ht="18" customHeight="1">
      <c r="A9" s="23"/>
      <c r="B9" s="24"/>
      <c r="C9" s="24"/>
      <c r="D9" s="24"/>
      <c r="E9" s="24"/>
      <c r="F9" s="24"/>
      <c r="G9" s="24"/>
      <c r="H9" s="24"/>
    </row>
    <row r="10" spans="1:10" ht="18" customHeight="1">
      <c r="A10" s="25" t="s">
        <v>74</v>
      </c>
      <c r="B10" s="24">
        <f t="shared" ref="B10:H10" si="0">SUM(B7:B9)</f>
        <v>1900</v>
      </c>
      <c r="C10" s="24">
        <f t="shared" si="0"/>
        <v>1.575</v>
      </c>
      <c r="D10" s="24">
        <f t="shared" si="0"/>
        <v>2993</v>
      </c>
      <c r="E10" s="24">
        <f t="shared" si="0"/>
        <v>2.52</v>
      </c>
      <c r="F10" s="24">
        <f t="shared" si="0"/>
        <v>4788</v>
      </c>
      <c r="G10" s="24">
        <f t="shared" si="0"/>
        <v>-1796</v>
      </c>
      <c r="H10" s="24">
        <f t="shared" si="0"/>
        <v>4788</v>
      </c>
    </row>
    <row r="12" spans="1:10" ht="13.5">
      <c r="A12" s="20" t="s">
        <v>96</v>
      </c>
      <c r="J12" s="4" t="s">
        <v>86</v>
      </c>
    </row>
    <row r="13" spans="1:10" ht="37.5" customHeight="1">
      <c r="A13" s="21" t="s">
        <v>97</v>
      </c>
      <c r="B13" s="22" t="s">
        <v>98</v>
      </c>
      <c r="C13" s="22" t="s">
        <v>99</v>
      </c>
      <c r="D13" s="22" t="s">
        <v>100</v>
      </c>
      <c r="E13" s="22" t="s">
        <v>101</v>
      </c>
      <c r="F13" s="22" t="s">
        <v>102</v>
      </c>
      <c r="G13" s="22" t="s">
        <v>103</v>
      </c>
      <c r="H13" s="22" t="s">
        <v>104</v>
      </c>
      <c r="I13" s="22" t="s">
        <v>105</v>
      </c>
      <c r="J13" s="22" t="s">
        <v>94</v>
      </c>
    </row>
    <row r="14" spans="1:10" ht="18" customHeight="1">
      <c r="A14" s="23" t="s">
        <v>106</v>
      </c>
      <c r="B14" s="24">
        <v>93000</v>
      </c>
      <c r="C14" s="24">
        <v>287469</v>
      </c>
      <c r="D14" s="24">
        <v>58454</v>
      </c>
      <c r="E14" s="24">
        <v>229015</v>
      </c>
      <c r="F14" s="24">
        <v>98000</v>
      </c>
      <c r="G14" s="26">
        <f>(B14/F14)*100</f>
        <v>94.897959183673478</v>
      </c>
      <c r="H14" s="24">
        <f>E14*G14%</f>
        <v>217330.56122448982</v>
      </c>
      <c r="I14" s="24">
        <v>0</v>
      </c>
      <c r="J14" s="24">
        <v>93000</v>
      </c>
    </row>
    <row r="15" spans="1:10" ht="18" customHeight="1">
      <c r="A15" s="23" t="s">
        <v>107</v>
      </c>
      <c r="B15" s="24">
        <v>810000</v>
      </c>
      <c r="C15" s="24">
        <v>718121</v>
      </c>
      <c r="D15" s="24">
        <v>502603</v>
      </c>
      <c r="E15" s="24">
        <v>215518</v>
      </c>
      <c r="F15" s="24">
        <v>810000</v>
      </c>
      <c r="G15" s="26">
        <f t="shared" ref="G15:G19" si="1">(B15/F15)*100</f>
        <v>100</v>
      </c>
      <c r="H15" s="24">
        <f t="shared" ref="H15:H19" si="2">E15*G15%</f>
        <v>215518</v>
      </c>
      <c r="I15" s="24">
        <v>601249</v>
      </c>
      <c r="J15" s="24">
        <v>810000</v>
      </c>
    </row>
    <row r="16" spans="1:10" ht="18" customHeight="1">
      <c r="A16" s="27" t="s">
        <v>108</v>
      </c>
      <c r="B16" s="24">
        <v>5000</v>
      </c>
      <c r="C16" s="24">
        <v>25002</v>
      </c>
      <c r="D16" s="24">
        <v>19386</v>
      </c>
      <c r="E16" s="24">
        <v>5616</v>
      </c>
      <c r="F16" s="24">
        <v>5000</v>
      </c>
      <c r="G16" s="26">
        <f t="shared" si="1"/>
        <v>100</v>
      </c>
      <c r="H16" s="24">
        <f t="shared" si="2"/>
        <v>5616</v>
      </c>
      <c r="I16" s="24">
        <v>3960</v>
      </c>
      <c r="J16" s="24">
        <v>5000</v>
      </c>
    </row>
    <row r="17" spans="1:11" ht="18" customHeight="1">
      <c r="A17" s="23" t="s">
        <v>109</v>
      </c>
      <c r="B17" s="24">
        <v>8000</v>
      </c>
      <c r="C17" s="24">
        <v>31040</v>
      </c>
      <c r="D17" s="24">
        <v>9429</v>
      </c>
      <c r="E17" s="24">
        <v>21601</v>
      </c>
      <c r="F17" s="24">
        <v>9000</v>
      </c>
      <c r="G17" s="26">
        <f t="shared" si="1"/>
        <v>88.888888888888886</v>
      </c>
      <c r="H17" s="24">
        <f t="shared" si="2"/>
        <v>19200.888888888887</v>
      </c>
      <c r="I17" s="24">
        <v>0</v>
      </c>
      <c r="J17" s="24">
        <v>8000</v>
      </c>
    </row>
    <row r="18" spans="1:11" ht="18" customHeight="1">
      <c r="A18" s="27" t="s">
        <v>110</v>
      </c>
      <c r="B18" s="24">
        <v>25000</v>
      </c>
      <c r="C18" s="24">
        <v>37289</v>
      </c>
      <c r="D18" s="24">
        <v>22521</v>
      </c>
      <c r="E18" s="24">
        <v>14768</v>
      </c>
      <c r="F18" s="24">
        <v>26000</v>
      </c>
      <c r="G18" s="26">
        <f t="shared" si="1"/>
        <v>96.15384615384616</v>
      </c>
      <c r="H18" s="24">
        <f t="shared" si="2"/>
        <v>14200</v>
      </c>
      <c r="I18" s="24">
        <v>11482</v>
      </c>
      <c r="J18" s="24">
        <v>25000</v>
      </c>
    </row>
    <row r="19" spans="1:11" ht="18" customHeight="1">
      <c r="A19" s="23" t="s">
        <v>111</v>
      </c>
      <c r="B19" s="24">
        <v>47000</v>
      </c>
      <c r="C19" s="24">
        <v>14329</v>
      </c>
      <c r="D19" s="24">
        <v>215</v>
      </c>
      <c r="E19" s="24">
        <v>14114</v>
      </c>
      <c r="F19" s="24">
        <v>48500</v>
      </c>
      <c r="G19" s="26">
        <f t="shared" si="1"/>
        <v>96.907216494845358</v>
      </c>
      <c r="H19" s="24">
        <f t="shared" si="2"/>
        <v>13677.484536082475</v>
      </c>
      <c r="I19" s="24">
        <v>33323</v>
      </c>
      <c r="J19" s="24">
        <v>47000</v>
      </c>
    </row>
    <row r="20" spans="1:11" ht="18" customHeight="1">
      <c r="A20" s="25" t="s">
        <v>74</v>
      </c>
      <c r="B20" s="24">
        <f>SUM(B14:B19)</f>
        <v>988000</v>
      </c>
      <c r="C20" s="24">
        <f>SUM(C14:C19)</f>
        <v>1113250</v>
      </c>
      <c r="D20" s="24">
        <f>SUM(D14:D19)</f>
        <v>612608</v>
      </c>
      <c r="E20" s="24">
        <f>SUM(E14:E19)</f>
        <v>500632</v>
      </c>
      <c r="F20" s="24">
        <f>SUM(F14:F19)</f>
        <v>996500</v>
      </c>
      <c r="G20" s="24"/>
      <c r="H20" s="24">
        <f>SUM(H14:H19)</f>
        <v>485542.93464946118</v>
      </c>
      <c r="I20" s="24">
        <f>SUM(I14:I19)</f>
        <v>650014</v>
      </c>
      <c r="J20" s="24">
        <f>SUM(J14:J19)</f>
        <v>988000</v>
      </c>
    </row>
    <row r="22" spans="1:11" ht="13.5">
      <c r="A22" s="20" t="s">
        <v>112</v>
      </c>
      <c r="K22" s="28" t="s">
        <v>86</v>
      </c>
    </row>
    <row r="23" spans="1:11" ht="37.5" customHeight="1">
      <c r="A23" s="21" t="s">
        <v>97</v>
      </c>
      <c r="B23" s="22" t="s">
        <v>113</v>
      </c>
      <c r="C23" s="22" t="s">
        <v>99</v>
      </c>
      <c r="D23" s="22" t="s">
        <v>100</v>
      </c>
      <c r="E23" s="22" t="s">
        <v>101</v>
      </c>
      <c r="F23" s="22" t="s">
        <v>102</v>
      </c>
      <c r="G23" s="22" t="s">
        <v>103</v>
      </c>
      <c r="H23" s="22" t="s">
        <v>104</v>
      </c>
      <c r="I23" s="22" t="s">
        <v>114</v>
      </c>
      <c r="J23" s="22" t="s">
        <v>115</v>
      </c>
      <c r="K23" s="22" t="s">
        <v>94</v>
      </c>
    </row>
    <row r="24" spans="1:11" ht="18" customHeight="1">
      <c r="A24" s="29" t="s">
        <v>116</v>
      </c>
      <c r="B24" s="24">
        <v>500</v>
      </c>
      <c r="C24" s="24">
        <v>23558412</v>
      </c>
      <c r="D24" s="24">
        <v>1955433</v>
      </c>
      <c r="E24" s="24">
        <v>21602979</v>
      </c>
      <c r="F24" s="24">
        <v>300000</v>
      </c>
      <c r="G24" s="26">
        <f t="shared" ref="G24:G42" si="3">B24/F24*100</f>
        <v>0.16666666666666669</v>
      </c>
      <c r="H24" s="24">
        <f t="shared" ref="H24:H42" si="4">E24*G24/100</f>
        <v>36004.965000000004</v>
      </c>
      <c r="I24" s="24">
        <v>0</v>
      </c>
      <c r="J24" s="24">
        <f>B24-I24</f>
        <v>500</v>
      </c>
      <c r="K24" s="24">
        <v>250</v>
      </c>
    </row>
    <row r="25" spans="1:11" ht="18" customHeight="1">
      <c r="A25" s="29" t="s">
        <v>117</v>
      </c>
      <c r="B25" s="24">
        <v>15850</v>
      </c>
      <c r="C25" s="24">
        <v>5956445</v>
      </c>
      <c r="D25" s="24">
        <v>477500</v>
      </c>
      <c r="E25" s="24">
        <v>5478945</v>
      </c>
      <c r="F25" s="24">
        <v>450000</v>
      </c>
      <c r="G25" s="26">
        <f t="shared" si="3"/>
        <v>3.5222222222222226</v>
      </c>
      <c r="H25" s="24">
        <f t="shared" si="4"/>
        <v>192980.61833333335</v>
      </c>
      <c r="I25" s="24">
        <v>0</v>
      </c>
      <c r="J25" s="24">
        <f t="shared" ref="J25:J42" si="5">B25-I25</f>
        <v>15850</v>
      </c>
      <c r="K25" s="24">
        <v>15850</v>
      </c>
    </row>
    <row r="26" spans="1:11" ht="18" customHeight="1">
      <c r="A26" s="29" t="s">
        <v>118</v>
      </c>
      <c r="B26" s="24">
        <v>4910</v>
      </c>
      <c r="C26" s="24">
        <v>9103461</v>
      </c>
      <c r="D26" s="24">
        <v>3883539</v>
      </c>
      <c r="E26" s="24">
        <v>5219922</v>
      </c>
      <c r="F26" s="24">
        <v>2821070</v>
      </c>
      <c r="G26" s="26">
        <f t="shared" si="3"/>
        <v>0.17404743590198044</v>
      </c>
      <c r="H26" s="24">
        <f t="shared" si="4"/>
        <v>9085.1403970833744</v>
      </c>
      <c r="I26" s="24">
        <v>0</v>
      </c>
      <c r="J26" s="24">
        <f t="shared" si="5"/>
        <v>4910</v>
      </c>
      <c r="K26" s="24">
        <v>4910</v>
      </c>
    </row>
    <row r="27" spans="1:11" ht="18" customHeight="1">
      <c r="A27" s="29" t="s">
        <v>119</v>
      </c>
      <c r="B27" s="24">
        <v>1950</v>
      </c>
      <c r="C27" s="24">
        <v>410773</v>
      </c>
      <c r="D27" s="24">
        <v>358492</v>
      </c>
      <c r="E27" s="24">
        <v>52280</v>
      </c>
      <c r="F27" s="24">
        <v>50420</v>
      </c>
      <c r="G27" s="26">
        <f t="shared" si="3"/>
        <v>3.8675128917096386</v>
      </c>
      <c r="H27" s="24">
        <f t="shared" si="4"/>
        <v>2021.9357397857989</v>
      </c>
      <c r="I27" s="24">
        <v>0</v>
      </c>
      <c r="J27" s="24">
        <f t="shared" si="5"/>
        <v>1950</v>
      </c>
      <c r="K27" s="24">
        <v>1950</v>
      </c>
    </row>
    <row r="28" spans="1:11" ht="18" customHeight="1">
      <c r="A28" s="29" t="s">
        <v>120</v>
      </c>
      <c r="B28" s="24">
        <v>56540</v>
      </c>
      <c r="C28" s="24">
        <v>66341593</v>
      </c>
      <c r="D28" s="24">
        <v>54951296</v>
      </c>
      <c r="E28" s="24">
        <v>11390297</v>
      </c>
      <c r="F28" s="24">
        <v>880000</v>
      </c>
      <c r="G28" s="26">
        <f t="shared" si="3"/>
        <v>6.4249999999999998</v>
      </c>
      <c r="H28" s="24">
        <f t="shared" si="4"/>
        <v>731826.58224999998</v>
      </c>
      <c r="I28" s="24">
        <v>0</v>
      </c>
      <c r="J28" s="24">
        <f t="shared" si="5"/>
        <v>56540</v>
      </c>
      <c r="K28" s="24">
        <v>56540</v>
      </c>
    </row>
    <row r="29" spans="1:11" ht="18" customHeight="1">
      <c r="A29" s="29" t="s">
        <v>121</v>
      </c>
      <c r="B29" s="24">
        <v>665</v>
      </c>
      <c r="C29" s="24">
        <v>362310</v>
      </c>
      <c r="D29" s="24">
        <v>126776</v>
      </c>
      <c r="E29" s="24">
        <v>235535</v>
      </c>
      <c r="F29" s="24">
        <v>96288</v>
      </c>
      <c r="G29" s="26">
        <f t="shared" si="3"/>
        <v>0.69063642406114989</v>
      </c>
      <c r="H29" s="24">
        <f t="shared" si="4"/>
        <v>1626.6905014124295</v>
      </c>
      <c r="I29" s="24">
        <v>0</v>
      </c>
      <c r="J29" s="24">
        <f t="shared" si="5"/>
        <v>665</v>
      </c>
      <c r="K29" s="24">
        <v>665</v>
      </c>
    </row>
    <row r="30" spans="1:11" ht="18" customHeight="1">
      <c r="A30" s="29" t="s">
        <v>122</v>
      </c>
      <c r="B30" s="24">
        <v>7400</v>
      </c>
      <c r="C30" s="24">
        <v>24755829000</v>
      </c>
      <c r="D30" s="24">
        <v>24488401000</v>
      </c>
      <c r="E30" s="24">
        <v>267427000</v>
      </c>
      <c r="F30" s="24">
        <v>16602100</v>
      </c>
      <c r="G30" s="26">
        <f t="shared" si="3"/>
        <v>4.4572674541172502E-2</v>
      </c>
      <c r="H30" s="24">
        <f t="shared" si="4"/>
        <v>119199.36634522138</v>
      </c>
      <c r="I30" s="24">
        <v>0</v>
      </c>
      <c r="J30" s="24">
        <f t="shared" si="5"/>
        <v>7400</v>
      </c>
      <c r="K30" s="24">
        <v>7400</v>
      </c>
    </row>
    <row r="31" spans="1:11" ht="18" customHeight="1">
      <c r="A31" s="29" t="s">
        <v>123</v>
      </c>
      <c r="B31" s="24">
        <v>1341</v>
      </c>
      <c r="C31" s="24">
        <v>1292528</v>
      </c>
      <c r="D31" s="24">
        <v>221353</v>
      </c>
      <c r="E31" s="24">
        <v>1071175</v>
      </c>
      <c r="F31" s="24">
        <v>856729</v>
      </c>
      <c r="G31" s="26">
        <f t="shared" si="3"/>
        <v>0.15652557576549878</v>
      </c>
      <c r="H31" s="24">
        <f t="shared" si="4"/>
        <v>1676.6628362060815</v>
      </c>
      <c r="I31" s="24">
        <v>0</v>
      </c>
      <c r="J31" s="24">
        <f t="shared" si="5"/>
        <v>1341</v>
      </c>
      <c r="K31" s="24">
        <v>1081</v>
      </c>
    </row>
    <row r="32" spans="1:11" ht="18" customHeight="1">
      <c r="A32" s="29" t="s">
        <v>124</v>
      </c>
      <c r="B32" s="24">
        <v>13270</v>
      </c>
      <c r="C32" s="24">
        <v>369376977</v>
      </c>
      <c r="D32" s="24">
        <v>321054412</v>
      </c>
      <c r="E32" s="24">
        <v>48322565</v>
      </c>
      <c r="F32" s="24">
        <v>5508065</v>
      </c>
      <c r="G32" s="26">
        <f t="shared" si="3"/>
        <v>0.24091945174938931</v>
      </c>
      <c r="H32" s="24">
        <f t="shared" si="4"/>
        <v>116418.45866924227</v>
      </c>
      <c r="I32" s="24">
        <v>0</v>
      </c>
      <c r="J32" s="24">
        <f t="shared" si="5"/>
        <v>13270</v>
      </c>
      <c r="K32" s="24">
        <v>11855</v>
      </c>
    </row>
    <row r="33" spans="1:14" ht="18" customHeight="1">
      <c r="A33" s="29" t="s">
        <v>125</v>
      </c>
      <c r="B33" s="24">
        <v>3285</v>
      </c>
      <c r="C33" s="24">
        <v>838772</v>
      </c>
      <c r="D33" s="24">
        <v>73783</v>
      </c>
      <c r="E33" s="24">
        <v>764989</v>
      </c>
      <c r="F33" s="24">
        <v>500000</v>
      </c>
      <c r="G33" s="26">
        <f t="shared" si="3"/>
        <v>0.65700000000000003</v>
      </c>
      <c r="H33" s="24">
        <f t="shared" si="4"/>
        <v>5025.9777300000005</v>
      </c>
      <c r="I33" s="24">
        <v>0</v>
      </c>
      <c r="J33" s="24">
        <f t="shared" si="5"/>
        <v>3285</v>
      </c>
      <c r="K33" s="24">
        <v>3285</v>
      </c>
    </row>
    <row r="34" spans="1:14" ht="18" customHeight="1">
      <c r="A34" s="29" t="s">
        <v>126</v>
      </c>
      <c r="B34" s="24">
        <v>107</v>
      </c>
      <c r="C34" s="24">
        <v>4452045</v>
      </c>
      <c r="D34" s="24">
        <v>1983605</v>
      </c>
      <c r="E34" s="24">
        <v>2468440</v>
      </c>
      <c r="F34" s="24">
        <v>105000</v>
      </c>
      <c r="G34" s="26">
        <f t="shared" si="3"/>
        <v>0.10190476190476191</v>
      </c>
      <c r="H34" s="24">
        <f t="shared" si="4"/>
        <v>2515.457904761905</v>
      </c>
      <c r="I34" s="24">
        <v>0</v>
      </c>
      <c r="J34" s="24">
        <f t="shared" si="5"/>
        <v>107</v>
      </c>
      <c r="K34" s="24">
        <v>58</v>
      </c>
    </row>
    <row r="35" spans="1:14" ht="18" customHeight="1">
      <c r="A35" s="29" t="s">
        <v>127</v>
      </c>
      <c r="B35" s="24">
        <v>733</v>
      </c>
      <c r="C35" s="24">
        <v>110380</v>
      </c>
      <c r="D35" s="24">
        <v>1040</v>
      </c>
      <c r="E35" s="24">
        <v>109340</v>
      </c>
      <c r="F35" s="24">
        <v>100000</v>
      </c>
      <c r="G35" s="26">
        <f t="shared" si="3"/>
        <v>0.73299999999999998</v>
      </c>
      <c r="H35" s="24">
        <f t="shared" si="4"/>
        <v>801.46220000000005</v>
      </c>
      <c r="I35" s="24">
        <v>0</v>
      </c>
      <c r="J35" s="24">
        <f t="shared" si="5"/>
        <v>733</v>
      </c>
      <c r="K35" s="24">
        <v>615</v>
      </c>
    </row>
    <row r="36" spans="1:14" ht="18" customHeight="1">
      <c r="A36" s="29" t="s">
        <v>128</v>
      </c>
      <c r="B36" s="24">
        <v>3244</v>
      </c>
      <c r="C36" s="24">
        <v>1829289</v>
      </c>
      <c r="D36" s="24">
        <v>6909</v>
      </c>
      <c r="E36" s="24">
        <v>1822379</v>
      </c>
      <c r="F36" s="24">
        <v>1486448</v>
      </c>
      <c r="G36" s="26">
        <f t="shared" si="3"/>
        <v>0.21823837766272347</v>
      </c>
      <c r="H36" s="24">
        <f t="shared" si="4"/>
        <v>3977.1303644661634</v>
      </c>
      <c r="I36" s="24">
        <v>0</v>
      </c>
      <c r="J36" s="24">
        <f t="shared" si="5"/>
        <v>3244</v>
      </c>
      <c r="K36" s="24">
        <v>815</v>
      </c>
    </row>
    <row r="37" spans="1:14" ht="18" customHeight="1">
      <c r="A37" s="29" t="s">
        <v>129</v>
      </c>
      <c r="B37" s="24">
        <v>3338</v>
      </c>
      <c r="C37" s="24">
        <v>1928449</v>
      </c>
      <c r="D37" s="24">
        <v>393</v>
      </c>
      <c r="E37" s="24">
        <v>1928055</v>
      </c>
      <c r="F37" s="24">
        <v>1913459</v>
      </c>
      <c r="G37" s="26">
        <f t="shared" si="3"/>
        <v>0.1744484726351597</v>
      </c>
      <c r="H37" s="24">
        <f t="shared" si="4"/>
        <v>3363.4624990658281</v>
      </c>
      <c r="I37" s="24">
        <v>0</v>
      </c>
      <c r="J37" s="24">
        <f t="shared" si="5"/>
        <v>3338</v>
      </c>
      <c r="K37" s="24">
        <v>2501</v>
      </c>
    </row>
    <row r="38" spans="1:14" ht="18" customHeight="1">
      <c r="A38" s="29" t="s">
        <v>130</v>
      </c>
      <c r="B38" s="24">
        <v>260</v>
      </c>
      <c r="C38" s="24">
        <v>4137425</v>
      </c>
      <c r="D38" s="24">
        <v>1532559</v>
      </c>
      <c r="E38" s="24">
        <v>2604865</v>
      </c>
      <c r="F38" s="24">
        <v>400000</v>
      </c>
      <c r="G38" s="26">
        <f t="shared" si="3"/>
        <v>6.5000000000000002E-2</v>
      </c>
      <c r="H38" s="24">
        <f t="shared" si="4"/>
        <v>1693.1622500000001</v>
      </c>
      <c r="I38" s="24">
        <v>0</v>
      </c>
      <c r="J38" s="24">
        <f t="shared" si="5"/>
        <v>260</v>
      </c>
      <c r="K38" s="24">
        <v>130</v>
      </c>
    </row>
    <row r="39" spans="1:14" ht="18" customHeight="1">
      <c r="A39" s="29" t="s">
        <v>131</v>
      </c>
      <c r="B39" s="24">
        <v>265</v>
      </c>
      <c r="C39" s="24">
        <v>91514</v>
      </c>
      <c r="D39" s="24">
        <v>0</v>
      </c>
      <c r="E39" s="24">
        <v>91514</v>
      </c>
      <c r="F39" s="24">
        <v>105673</v>
      </c>
      <c r="G39" s="26">
        <f t="shared" si="3"/>
        <v>0.2507736129380258</v>
      </c>
      <c r="H39" s="24">
        <f t="shared" si="4"/>
        <v>229.49296414410492</v>
      </c>
      <c r="I39" s="24">
        <v>0</v>
      </c>
      <c r="J39" s="24">
        <f t="shared" si="5"/>
        <v>265</v>
      </c>
      <c r="K39" s="24">
        <v>265</v>
      </c>
    </row>
    <row r="40" spans="1:14" ht="18" customHeight="1">
      <c r="A40" s="29" t="s">
        <v>132</v>
      </c>
      <c r="B40" s="24">
        <v>9500</v>
      </c>
      <c r="C40" s="24">
        <v>1206091422</v>
      </c>
      <c r="D40" s="24">
        <v>1151937253</v>
      </c>
      <c r="E40" s="24">
        <v>53295589</v>
      </c>
      <c r="F40" s="24">
        <v>7001079</v>
      </c>
      <c r="G40" s="26">
        <f t="shared" si="3"/>
        <v>0.13569336955060785</v>
      </c>
      <c r="H40" s="24">
        <f t="shared" si="4"/>
        <v>72318.580535943111</v>
      </c>
      <c r="I40" s="24">
        <v>0</v>
      </c>
      <c r="J40" s="24">
        <f t="shared" si="5"/>
        <v>9500</v>
      </c>
      <c r="K40" s="24">
        <v>9500</v>
      </c>
    </row>
    <row r="41" spans="1:14" ht="18" customHeight="1">
      <c r="A41" s="29" t="s">
        <v>133</v>
      </c>
      <c r="B41" s="24">
        <v>289</v>
      </c>
      <c r="C41" s="24">
        <v>1829035</v>
      </c>
      <c r="D41" s="24">
        <v>1561330</v>
      </c>
      <c r="E41" s="24">
        <v>267705</v>
      </c>
      <c r="F41" s="24">
        <v>100000</v>
      </c>
      <c r="G41" s="26">
        <f>B41/F41*100</f>
        <v>0.28900000000000003</v>
      </c>
      <c r="H41" s="24">
        <f>E41*G41/100</f>
        <v>773.66745000000014</v>
      </c>
      <c r="I41" s="24">
        <v>0</v>
      </c>
      <c r="J41" s="24">
        <f t="shared" si="5"/>
        <v>289</v>
      </c>
      <c r="K41" s="24">
        <v>289</v>
      </c>
      <c r="L41" s="30"/>
      <c r="M41" s="31"/>
      <c r="N41" s="31"/>
    </row>
    <row r="42" spans="1:14" ht="18" customHeight="1">
      <c r="A42" s="29" t="s">
        <v>134</v>
      </c>
      <c r="B42" s="24">
        <v>1427</v>
      </c>
      <c r="C42" s="24">
        <v>2968730</v>
      </c>
      <c r="D42" s="24">
        <v>2626902</v>
      </c>
      <c r="E42" s="24">
        <v>341827</v>
      </c>
      <c r="F42" s="24">
        <v>305917</v>
      </c>
      <c r="G42" s="26">
        <f t="shared" si="3"/>
        <v>0.46646639447954835</v>
      </c>
      <c r="H42" s="24">
        <f t="shared" si="4"/>
        <v>1594.5080822576058</v>
      </c>
      <c r="I42" s="24">
        <v>0</v>
      </c>
      <c r="J42" s="24">
        <f t="shared" si="5"/>
        <v>1427</v>
      </c>
      <c r="K42" s="24">
        <v>1427</v>
      </c>
      <c r="L42" s="30"/>
      <c r="M42" s="31"/>
      <c r="N42" s="31"/>
    </row>
    <row r="43" spans="1:14" ht="18" customHeight="1">
      <c r="A43" s="25" t="s">
        <v>74</v>
      </c>
      <c r="B43" s="24">
        <f>SUM(B24:B42)</f>
        <v>124874</v>
      </c>
      <c r="C43" s="24">
        <f>SUM(C24:C42)</f>
        <v>26456508560</v>
      </c>
      <c r="D43" s="24">
        <f>SUM(D24:D42)</f>
        <v>26031153575</v>
      </c>
      <c r="E43" s="24">
        <f>SUM(E24:E42)</f>
        <v>424495401</v>
      </c>
      <c r="F43" s="24">
        <f>SUM(F24:F42)</f>
        <v>39582248</v>
      </c>
      <c r="G43" s="24"/>
      <c r="H43" s="24">
        <f>SUM(H24:H42)</f>
        <v>1303133.3220529233</v>
      </c>
      <c r="I43" s="24">
        <f>SUM(I24:I42)</f>
        <v>0</v>
      </c>
      <c r="J43" s="24">
        <f>SUM(J24:J42)</f>
        <v>124874</v>
      </c>
      <c r="K43" s="24">
        <f>SUM(K24:K42)</f>
        <v>119386</v>
      </c>
    </row>
  </sheetData>
  <phoneticPr fontId="6"/>
  <pageMargins left="0.39370078740157483" right="0.39370078740157483" top="0.39370078740157483" bottom="0.39370078740157483" header="0.19685039370078741" footer="0.19685039370078741"/>
  <pageSetup paperSize="9" scale="70" orientation="landscape" r:id="rId1"/>
  <headerFooter>
    <oddFooter>&amp;C&amp;9&amp;P/&amp;N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"/>
  <sheetViews>
    <sheetView workbookViewId="0">
      <selection activeCell="D10" sqref="D10"/>
    </sheetView>
  </sheetViews>
  <sheetFormatPr defaultColWidth="8.875" defaultRowHeight="11.25"/>
  <cols>
    <col min="1" max="1" width="22.875" style="7" customWidth="1"/>
    <col min="2" max="7" width="19.875" style="7" customWidth="1"/>
    <col min="8" max="16384" width="8.875" style="7"/>
  </cols>
  <sheetData>
    <row r="1" spans="1:7" ht="21">
      <c r="A1" s="18" t="s">
        <v>135</v>
      </c>
    </row>
    <row r="2" spans="1:7" ht="13.5">
      <c r="A2" s="1" t="s">
        <v>1</v>
      </c>
    </row>
    <row r="3" spans="1:7" ht="13.5">
      <c r="A3" s="19" t="s">
        <v>136</v>
      </c>
    </row>
    <row r="4" spans="1:7" ht="13.5">
      <c r="G4" s="4" t="s">
        <v>86</v>
      </c>
    </row>
    <row r="5" spans="1:7" ht="22.5" customHeight="1">
      <c r="A5" s="21" t="s">
        <v>137</v>
      </c>
      <c r="B5" s="21" t="s">
        <v>138</v>
      </c>
      <c r="C5" s="21" t="s">
        <v>139</v>
      </c>
      <c r="D5" s="21" t="s">
        <v>140</v>
      </c>
      <c r="E5" s="21" t="s">
        <v>141</v>
      </c>
      <c r="F5" s="22" t="s">
        <v>142</v>
      </c>
      <c r="G5" s="22" t="s">
        <v>94</v>
      </c>
    </row>
    <row r="6" spans="1:7" ht="18" customHeight="1">
      <c r="A6" s="32" t="s">
        <v>143</v>
      </c>
      <c r="B6" s="33">
        <f>G6-(C6+D6+E6)</f>
        <v>5368640</v>
      </c>
      <c r="C6" s="33">
        <v>1615496</v>
      </c>
      <c r="D6" s="34"/>
      <c r="E6" s="34"/>
      <c r="F6" s="33">
        <f t="shared" ref="F6:F21" si="0">SUM(B6:E6)</f>
        <v>6984136</v>
      </c>
      <c r="G6" s="33">
        <v>6984136</v>
      </c>
    </row>
    <row r="7" spans="1:7" ht="18" customHeight="1">
      <c r="A7" s="32" t="s">
        <v>144</v>
      </c>
      <c r="B7" s="33">
        <f t="shared" ref="B7:B21" si="1">G7-(C7+D7+E7)</f>
        <v>859656</v>
      </c>
      <c r="C7" s="33">
        <v>520404</v>
      </c>
      <c r="D7" s="34"/>
      <c r="E7" s="34"/>
      <c r="F7" s="33">
        <f t="shared" si="0"/>
        <v>1380060</v>
      </c>
      <c r="G7" s="33">
        <v>1380060</v>
      </c>
    </row>
    <row r="8" spans="1:7" ht="18" customHeight="1">
      <c r="A8" s="32" t="s">
        <v>145</v>
      </c>
      <c r="B8" s="33">
        <f t="shared" si="1"/>
        <v>31994</v>
      </c>
      <c r="C8" s="33">
        <v>19367</v>
      </c>
      <c r="D8" s="34"/>
      <c r="E8" s="34"/>
      <c r="F8" s="33">
        <f t="shared" si="0"/>
        <v>51361</v>
      </c>
      <c r="G8" s="33">
        <v>51361</v>
      </c>
    </row>
    <row r="9" spans="1:7" ht="18" customHeight="1">
      <c r="A9" s="32" t="s">
        <v>146</v>
      </c>
      <c r="B9" s="33">
        <f t="shared" si="1"/>
        <v>496122</v>
      </c>
      <c r="C9" s="33">
        <v>300334</v>
      </c>
      <c r="D9" s="34"/>
      <c r="E9" s="34"/>
      <c r="F9" s="33">
        <f t="shared" si="0"/>
        <v>796456</v>
      </c>
      <c r="G9" s="33">
        <v>796456</v>
      </c>
    </row>
    <row r="10" spans="1:7" ht="18" customHeight="1">
      <c r="A10" s="32" t="s">
        <v>147</v>
      </c>
      <c r="B10" s="33">
        <f t="shared" si="1"/>
        <v>10168</v>
      </c>
      <c r="C10" s="33">
        <v>6155</v>
      </c>
      <c r="D10" s="34"/>
      <c r="E10" s="34"/>
      <c r="F10" s="33">
        <f t="shared" si="0"/>
        <v>16323</v>
      </c>
      <c r="G10" s="33">
        <v>16323</v>
      </c>
    </row>
    <row r="11" spans="1:7" ht="18" customHeight="1">
      <c r="A11" s="32" t="s">
        <v>148</v>
      </c>
      <c r="B11" s="33">
        <f t="shared" si="1"/>
        <v>28888</v>
      </c>
      <c r="C11" s="33">
        <v>17488</v>
      </c>
      <c r="D11" s="34"/>
      <c r="E11" s="34"/>
      <c r="F11" s="33">
        <f t="shared" si="0"/>
        <v>46376</v>
      </c>
      <c r="G11" s="33">
        <v>46376</v>
      </c>
    </row>
    <row r="12" spans="1:7" ht="18" customHeight="1">
      <c r="A12" s="32" t="s">
        <v>149</v>
      </c>
      <c r="B12" s="33">
        <f t="shared" si="1"/>
        <v>230465</v>
      </c>
      <c r="C12" s="33">
        <v>10813</v>
      </c>
      <c r="D12" s="33">
        <v>229797</v>
      </c>
      <c r="E12" s="34"/>
      <c r="F12" s="33">
        <f t="shared" si="0"/>
        <v>471075</v>
      </c>
      <c r="G12" s="33">
        <v>471075</v>
      </c>
    </row>
    <row r="13" spans="1:7" ht="18" customHeight="1">
      <c r="A13" s="32" t="s">
        <v>150</v>
      </c>
      <c r="B13" s="33">
        <f t="shared" si="1"/>
        <v>6</v>
      </c>
      <c r="C13" s="33">
        <v>4</v>
      </c>
      <c r="D13" s="33"/>
      <c r="E13" s="34"/>
      <c r="F13" s="33">
        <f t="shared" si="0"/>
        <v>10</v>
      </c>
      <c r="G13" s="33">
        <v>10</v>
      </c>
    </row>
    <row r="14" spans="1:7" ht="18" customHeight="1">
      <c r="A14" s="32" t="s">
        <v>151</v>
      </c>
      <c r="B14" s="33">
        <f t="shared" si="1"/>
        <v>34176</v>
      </c>
      <c r="C14" s="33">
        <v>20689</v>
      </c>
      <c r="D14" s="34"/>
      <c r="E14" s="34"/>
      <c r="F14" s="33">
        <f t="shared" si="0"/>
        <v>54865</v>
      </c>
      <c r="G14" s="33">
        <v>54865</v>
      </c>
    </row>
    <row r="15" spans="1:7" ht="18" customHeight="1">
      <c r="A15" s="32" t="s">
        <v>152</v>
      </c>
      <c r="B15" s="33">
        <f t="shared" si="1"/>
        <v>2416150</v>
      </c>
      <c r="C15" s="33">
        <v>1226557</v>
      </c>
      <c r="D15" s="34"/>
      <c r="E15" s="34"/>
      <c r="F15" s="33">
        <f t="shared" si="0"/>
        <v>3642707</v>
      </c>
      <c r="G15" s="33">
        <v>3642707</v>
      </c>
    </row>
    <row r="16" spans="1:7" ht="18" customHeight="1">
      <c r="A16" s="32" t="s">
        <v>153</v>
      </c>
      <c r="B16" s="33">
        <f t="shared" si="1"/>
        <v>28243</v>
      </c>
      <c r="C16" s="33">
        <v>0</v>
      </c>
      <c r="D16" s="34"/>
      <c r="E16" s="34"/>
      <c r="F16" s="33">
        <f t="shared" si="0"/>
        <v>28243</v>
      </c>
      <c r="G16" s="33">
        <v>28243</v>
      </c>
    </row>
    <row r="17" spans="1:7" ht="18" customHeight="1">
      <c r="A17" s="32" t="s">
        <v>154</v>
      </c>
      <c r="B17" s="33">
        <f t="shared" si="1"/>
        <v>1773414</v>
      </c>
      <c r="C17" s="33">
        <v>1073560</v>
      </c>
      <c r="D17" s="34"/>
      <c r="E17" s="34"/>
      <c r="F17" s="33">
        <f t="shared" si="0"/>
        <v>2846974</v>
      </c>
      <c r="G17" s="33">
        <v>2846974</v>
      </c>
    </row>
    <row r="18" spans="1:7" ht="18" customHeight="1">
      <c r="A18" s="32" t="s">
        <v>155</v>
      </c>
      <c r="B18" s="33">
        <f t="shared" si="1"/>
        <v>671</v>
      </c>
      <c r="C18" s="33">
        <v>406</v>
      </c>
      <c r="D18" s="34"/>
      <c r="E18" s="34"/>
      <c r="F18" s="33">
        <f t="shared" si="0"/>
        <v>1077</v>
      </c>
      <c r="G18" s="33">
        <v>1077</v>
      </c>
    </row>
    <row r="19" spans="1:7" ht="18" customHeight="1">
      <c r="A19" s="32" t="s">
        <v>156</v>
      </c>
      <c r="B19" s="33">
        <f t="shared" si="1"/>
        <v>46435</v>
      </c>
      <c r="C19" s="33">
        <v>28110</v>
      </c>
      <c r="D19" s="34"/>
      <c r="E19" s="34"/>
      <c r="F19" s="33">
        <f t="shared" si="0"/>
        <v>74545</v>
      </c>
      <c r="G19" s="33">
        <v>74545</v>
      </c>
    </row>
    <row r="20" spans="1:7" ht="18" customHeight="1">
      <c r="A20" s="32" t="s">
        <v>157</v>
      </c>
      <c r="B20" s="33">
        <f t="shared" si="1"/>
        <v>34987</v>
      </c>
      <c r="C20" s="33">
        <v>21180</v>
      </c>
      <c r="D20" s="34"/>
      <c r="E20" s="34"/>
      <c r="F20" s="33">
        <f t="shared" si="0"/>
        <v>56167</v>
      </c>
      <c r="G20" s="33">
        <v>56167</v>
      </c>
    </row>
    <row r="21" spans="1:7" ht="18" customHeight="1">
      <c r="A21" s="32" t="s">
        <v>158</v>
      </c>
      <c r="B21" s="33">
        <f t="shared" si="1"/>
        <v>53384</v>
      </c>
      <c r="C21" s="33">
        <v>32316</v>
      </c>
      <c r="D21" s="34"/>
      <c r="E21" s="34"/>
      <c r="F21" s="33">
        <f t="shared" si="0"/>
        <v>85700</v>
      </c>
      <c r="G21" s="33">
        <v>85700</v>
      </c>
    </row>
    <row r="22" spans="1:7" ht="18" customHeight="1">
      <c r="A22" s="35" t="s">
        <v>74</v>
      </c>
      <c r="B22" s="36">
        <f>SUM(B6:B21)</f>
        <v>11413399</v>
      </c>
      <c r="C22" s="36">
        <f>SUM(C6:C21)</f>
        <v>4892879</v>
      </c>
      <c r="D22" s="37">
        <f>SUM(D6:D21)</f>
        <v>229797</v>
      </c>
      <c r="E22" s="37"/>
      <c r="F22" s="36">
        <f>SUM(F6:F21)</f>
        <v>16536075</v>
      </c>
      <c r="G22" s="37">
        <f>SUM(G6:G21)</f>
        <v>16536075</v>
      </c>
    </row>
  </sheetData>
  <phoneticPr fontId="6"/>
  <pageMargins left="0.39370078740157483" right="0.39370078740157483" top="0.39370078740157483" bottom="0.39370078740157483" header="0.19685039370078741" footer="0.19685039370078741"/>
  <pageSetup paperSize="9" scale="90" orientation="landscape" r:id="rId1"/>
  <headerFooter>
    <oddFooter>&amp;C&amp;9&amp;P/&amp;N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"/>
  <sheetViews>
    <sheetView workbookViewId="0">
      <selection activeCell="D16" sqref="D16"/>
    </sheetView>
  </sheetViews>
  <sheetFormatPr defaultColWidth="8.875" defaultRowHeight="12"/>
  <cols>
    <col min="1" max="1" width="30.875" style="9" customWidth="1"/>
    <col min="2" max="6" width="19.875" style="9" customWidth="1"/>
    <col min="7" max="16384" width="8.875" style="9"/>
  </cols>
  <sheetData>
    <row r="1" spans="1:6" ht="23.25">
      <c r="A1" s="8" t="s">
        <v>159</v>
      </c>
    </row>
    <row r="2" spans="1:6" ht="14.25">
      <c r="A2" s="10" t="s">
        <v>1</v>
      </c>
    </row>
    <row r="3" spans="1:6" ht="14.25">
      <c r="A3" s="10" t="s">
        <v>160</v>
      </c>
    </row>
    <row r="4" spans="1:6" ht="14.25">
      <c r="F4" s="11" t="s">
        <v>86</v>
      </c>
    </row>
    <row r="5" spans="1:6" ht="22.5" customHeight="1">
      <c r="A5" s="62" t="s">
        <v>161</v>
      </c>
      <c r="B5" s="62" t="s">
        <v>162</v>
      </c>
      <c r="C5" s="62"/>
      <c r="D5" s="62" t="s">
        <v>163</v>
      </c>
      <c r="E5" s="62"/>
      <c r="F5" s="63" t="s">
        <v>164</v>
      </c>
    </row>
    <row r="6" spans="1:6" ht="22.5" customHeight="1">
      <c r="A6" s="62"/>
      <c r="B6" s="12" t="s">
        <v>165</v>
      </c>
      <c r="C6" s="13" t="s">
        <v>166</v>
      </c>
      <c r="D6" s="12" t="s">
        <v>165</v>
      </c>
      <c r="E6" s="13" t="s">
        <v>166</v>
      </c>
      <c r="F6" s="62"/>
    </row>
    <row r="7" spans="1:6" ht="18" customHeight="1">
      <c r="A7" s="15" t="s">
        <v>167</v>
      </c>
      <c r="B7" s="16"/>
      <c r="C7" s="16"/>
      <c r="D7" s="16"/>
      <c r="E7" s="16"/>
      <c r="F7" s="16"/>
    </row>
    <row r="8" spans="1:6" ht="18" customHeight="1">
      <c r="A8" s="15" t="s">
        <v>168</v>
      </c>
      <c r="B8" s="16">
        <v>16415</v>
      </c>
      <c r="C8" s="16"/>
      <c r="D8" s="16">
        <v>3090</v>
      </c>
      <c r="E8" s="16"/>
      <c r="F8" s="16">
        <f>B8+D8</f>
        <v>19505</v>
      </c>
    </row>
    <row r="9" spans="1:6" ht="18" customHeight="1">
      <c r="A9" s="15" t="s">
        <v>169</v>
      </c>
      <c r="B9" s="16">
        <v>2784</v>
      </c>
      <c r="C9" s="16"/>
      <c r="D9" s="16">
        <v>2142</v>
      </c>
      <c r="E9" s="16"/>
      <c r="F9" s="16">
        <f t="shared" ref="F9:F11" si="0">B9+D9</f>
        <v>4926</v>
      </c>
    </row>
    <row r="10" spans="1:6" ht="18" customHeight="1">
      <c r="A10" s="17" t="s">
        <v>170</v>
      </c>
      <c r="B10" s="16">
        <v>49890</v>
      </c>
      <c r="C10" s="16"/>
      <c r="D10" s="16">
        <v>6270</v>
      </c>
      <c r="E10" s="16"/>
      <c r="F10" s="16">
        <f t="shared" si="0"/>
        <v>56160</v>
      </c>
    </row>
    <row r="11" spans="1:6" ht="18" customHeight="1">
      <c r="A11" s="15" t="s">
        <v>171</v>
      </c>
      <c r="B11" s="16">
        <v>260400</v>
      </c>
      <c r="C11" s="16"/>
      <c r="D11" s="16">
        <v>18600</v>
      </c>
      <c r="E11" s="16"/>
      <c r="F11" s="16">
        <f t="shared" si="0"/>
        <v>279000</v>
      </c>
    </row>
    <row r="12" spans="1:6" ht="18" customHeight="1">
      <c r="A12" s="14" t="s">
        <v>74</v>
      </c>
      <c r="B12" s="16">
        <f>SUM(B8:B11)</f>
        <v>329489</v>
      </c>
      <c r="C12" s="16"/>
      <c r="D12" s="16">
        <f t="shared" ref="D12:F12" si="1">SUM(D8:D11)</f>
        <v>30102</v>
      </c>
      <c r="E12" s="16"/>
      <c r="F12" s="16">
        <f t="shared" si="1"/>
        <v>359591</v>
      </c>
    </row>
  </sheetData>
  <mergeCells count="4">
    <mergeCell ref="A5:A6"/>
    <mergeCell ref="B5:C5"/>
    <mergeCell ref="D5:E5"/>
    <mergeCell ref="F5:F6"/>
  </mergeCells>
  <phoneticPr fontId="6"/>
  <pageMargins left="0.39370078740157483" right="0.39370078740157483" top="0.39370078740157483" bottom="0.39370078740157483" header="0.19685039370078741" footer="0.19685039370078741"/>
  <pageSetup paperSize="9" scale="98" orientation="landscape" r:id="rId1"/>
  <headerFooter>
    <oddFooter>&amp;C&amp;9&amp;P/&amp;N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9"/>
  <sheetViews>
    <sheetView workbookViewId="0">
      <selection activeCell="G8" sqref="G8"/>
    </sheetView>
  </sheetViews>
  <sheetFormatPr defaultColWidth="8.875" defaultRowHeight="11.25"/>
  <cols>
    <col min="1" max="1" width="30.875" style="7" customWidth="1"/>
    <col min="2" max="3" width="19.875" style="7" customWidth="1"/>
    <col min="4" max="16384" width="8.875" style="7"/>
  </cols>
  <sheetData>
    <row r="1" spans="1:3" ht="21">
      <c r="A1" s="18" t="s">
        <v>172</v>
      </c>
    </row>
    <row r="2" spans="1:3" ht="13.5">
      <c r="A2" s="1" t="s">
        <v>1</v>
      </c>
    </row>
    <row r="3" spans="1:3" ht="13.5">
      <c r="A3" s="1" t="s">
        <v>173</v>
      </c>
    </row>
    <row r="4" spans="1:3" ht="13.5">
      <c r="C4" s="4" t="s">
        <v>86</v>
      </c>
    </row>
    <row r="5" spans="1:3" ht="22.5" customHeight="1">
      <c r="A5" s="21" t="s">
        <v>161</v>
      </c>
      <c r="B5" s="21" t="s">
        <v>165</v>
      </c>
      <c r="C5" s="21" t="s">
        <v>174</v>
      </c>
    </row>
    <row r="6" spans="1:3" ht="18" customHeight="1">
      <c r="A6" s="5" t="s">
        <v>175</v>
      </c>
      <c r="B6" s="3"/>
      <c r="C6" s="3"/>
    </row>
    <row r="7" spans="1:3" ht="18" customHeight="1">
      <c r="A7" s="5" t="s">
        <v>176</v>
      </c>
      <c r="B7" s="3">
        <v>405389</v>
      </c>
      <c r="C7" s="3"/>
    </row>
    <row r="8" spans="1:3" ht="18" customHeight="1">
      <c r="A8" s="38" t="s">
        <v>177</v>
      </c>
      <c r="B8" s="3">
        <v>4364</v>
      </c>
      <c r="C8" s="3"/>
    </row>
    <row r="9" spans="1:3" ht="18" customHeight="1" thickBot="1">
      <c r="A9" s="39" t="s">
        <v>178</v>
      </c>
      <c r="B9" s="40">
        <f>SUM(B7:B8)</f>
        <v>409753</v>
      </c>
      <c r="C9" s="40"/>
    </row>
    <row r="10" spans="1:3" ht="18" customHeight="1" thickTop="1">
      <c r="A10" s="5" t="s">
        <v>179</v>
      </c>
      <c r="B10" s="3"/>
      <c r="C10" s="3"/>
    </row>
    <row r="11" spans="1:3" ht="18" customHeight="1">
      <c r="A11" s="5" t="s">
        <v>180</v>
      </c>
      <c r="B11" s="3">
        <v>27616</v>
      </c>
      <c r="C11" s="3">
        <v>2035</v>
      </c>
    </row>
    <row r="12" spans="1:3" ht="18" customHeight="1">
      <c r="A12" s="5" t="s">
        <v>181</v>
      </c>
      <c r="B12" s="3">
        <v>161532</v>
      </c>
      <c r="C12" s="3">
        <v>22776</v>
      </c>
    </row>
    <row r="13" spans="1:3" ht="18" customHeight="1">
      <c r="A13" s="5" t="s">
        <v>182</v>
      </c>
      <c r="B13" s="3">
        <v>7138</v>
      </c>
      <c r="C13" s="3">
        <v>657</v>
      </c>
    </row>
    <row r="14" spans="1:3" ht="18" customHeight="1">
      <c r="A14" s="5" t="s">
        <v>183</v>
      </c>
      <c r="B14" s="3">
        <v>1404</v>
      </c>
      <c r="C14" s="3"/>
    </row>
    <row r="15" spans="1:3" ht="18" customHeight="1">
      <c r="A15" s="5" t="s">
        <v>184</v>
      </c>
      <c r="B15" s="3">
        <v>24750</v>
      </c>
      <c r="C15" s="3"/>
    </row>
    <row r="16" spans="1:3" ht="18" customHeight="1">
      <c r="A16" s="5" t="s">
        <v>185</v>
      </c>
      <c r="B16" s="3">
        <v>185</v>
      </c>
      <c r="C16" s="3"/>
    </row>
    <row r="17" spans="1:3" ht="18" customHeight="1">
      <c r="A17" s="5" t="s">
        <v>186</v>
      </c>
      <c r="B17" s="3">
        <v>8132</v>
      </c>
      <c r="C17" s="3"/>
    </row>
    <row r="18" spans="1:3" ht="18" customHeight="1" thickBot="1">
      <c r="A18" s="39" t="s">
        <v>178</v>
      </c>
      <c r="B18" s="40">
        <f>SUM(B11:B17)</f>
        <v>230757</v>
      </c>
      <c r="C18" s="40">
        <f>SUM(C11:C17)</f>
        <v>25468</v>
      </c>
    </row>
    <row r="19" spans="1:3" ht="18" customHeight="1" thickTop="1">
      <c r="A19" s="35" t="s">
        <v>74</v>
      </c>
      <c r="B19" s="3">
        <f>B9+B18</f>
        <v>640510</v>
      </c>
      <c r="C19" s="3">
        <f>C9+C18</f>
        <v>25468</v>
      </c>
    </row>
  </sheetData>
  <phoneticPr fontId="6"/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&amp;C&amp;9&amp;P/&amp;N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9"/>
  <sheetViews>
    <sheetView workbookViewId="0">
      <selection activeCell="E10" sqref="E10"/>
    </sheetView>
  </sheetViews>
  <sheetFormatPr defaultColWidth="8.875" defaultRowHeight="11.25"/>
  <cols>
    <col min="1" max="1" width="30.875" style="7" customWidth="1"/>
    <col min="2" max="3" width="19.875" style="7" customWidth="1"/>
    <col min="4" max="16384" width="8.875" style="7"/>
  </cols>
  <sheetData>
    <row r="1" spans="1:3" ht="21">
      <c r="A1" s="18" t="s">
        <v>187</v>
      </c>
    </row>
    <row r="2" spans="1:3" ht="13.5">
      <c r="A2" s="1" t="s">
        <v>1</v>
      </c>
    </row>
    <row r="3" spans="1:3" ht="13.5">
      <c r="A3" s="1" t="s">
        <v>316</v>
      </c>
    </row>
    <row r="4" spans="1:3" ht="13.5">
      <c r="C4" s="4" t="s">
        <v>86</v>
      </c>
    </row>
    <row r="5" spans="1:3" ht="22.5" customHeight="1">
      <c r="A5" s="21" t="s">
        <v>161</v>
      </c>
      <c r="B5" s="21" t="s">
        <v>165</v>
      </c>
      <c r="C5" s="21" t="s">
        <v>174</v>
      </c>
    </row>
    <row r="6" spans="1:3" ht="18" customHeight="1">
      <c r="A6" s="5" t="s">
        <v>175</v>
      </c>
      <c r="B6" s="3"/>
      <c r="C6" s="3"/>
    </row>
    <row r="7" spans="1:3" ht="18" customHeight="1">
      <c r="A7" s="5" t="s">
        <v>176</v>
      </c>
      <c r="B7" s="3">
        <v>1942</v>
      </c>
      <c r="C7" s="3"/>
    </row>
    <row r="8" spans="1:3" ht="18" customHeight="1">
      <c r="A8" s="38" t="s">
        <v>177</v>
      </c>
      <c r="B8" s="3">
        <v>550</v>
      </c>
      <c r="C8" s="3"/>
    </row>
    <row r="9" spans="1:3" ht="18" customHeight="1" thickBot="1">
      <c r="A9" s="39" t="s">
        <v>178</v>
      </c>
      <c r="B9" s="40">
        <f>SUM(B7:B8)</f>
        <v>2492</v>
      </c>
      <c r="C9" s="40"/>
    </row>
    <row r="10" spans="1:3" ht="18" customHeight="1" thickTop="1">
      <c r="A10" s="5" t="s">
        <v>179</v>
      </c>
      <c r="B10" s="3"/>
      <c r="C10" s="3"/>
    </row>
    <row r="11" spans="1:3" ht="18" customHeight="1">
      <c r="A11" s="5" t="s">
        <v>180</v>
      </c>
      <c r="B11" s="3">
        <v>10563</v>
      </c>
      <c r="C11" s="3">
        <v>739</v>
      </c>
    </row>
    <row r="12" spans="1:3" ht="18" customHeight="1">
      <c r="A12" s="5" t="s">
        <v>181</v>
      </c>
      <c r="B12" s="3">
        <v>42542</v>
      </c>
      <c r="C12" s="3">
        <v>5998</v>
      </c>
    </row>
    <row r="13" spans="1:3" ht="18" customHeight="1">
      <c r="A13" s="5" t="s">
        <v>182</v>
      </c>
      <c r="B13" s="3">
        <v>3230</v>
      </c>
      <c r="C13" s="3">
        <v>297</v>
      </c>
    </row>
    <row r="14" spans="1:3" ht="18" customHeight="1">
      <c r="A14" s="5" t="s">
        <v>183</v>
      </c>
      <c r="B14" s="3">
        <v>463</v>
      </c>
      <c r="C14" s="3"/>
    </row>
    <row r="15" spans="1:3" ht="18" customHeight="1">
      <c r="A15" s="5" t="s">
        <v>184</v>
      </c>
      <c r="B15" s="3">
        <v>7342</v>
      </c>
      <c r="C15" s="3"/>
    </row>
    <row r="16" spans="1:3" ht="18" customHeight="1">
      <c r="A16" s="5" t="s">
        <v>185</v>
      </c>
      <c r="B16" s="3">
        <v>316</v>
      </c>
      <c r="C16" s="3"/>
    </row>
    <row r="17" spans="1:3" ht="18" customHeight="1">
      <c r="A17" s="5" t="s">
        <v>186</v>
      </c>
      <c r="B17" s="3">
        <v>6024</v>
      </c>
      <c r="C17" s="3"/>
    </row>
    <row r="18" spans="1:3" ht="18" customHeight="1" thickBot="1">
      <c r="A18" s="39" t="s">
        <v>178</v>
      </c>
      <c r="B18" s="40">
        <f>SUM(B11:B17)</f>
        <v>70480</v>
      </c>
      <c r="C18" s="40">
        <f>SUM(C11:C17)</f>
        <v>7034</v>
      </c>
    </row>
    <row r="19" spans="1:3" ht="18" customHeight="1" thickTop="1">
      <c r="A19" s="35" t="s">
        <v>74</v>
      </c>
      <c r="B19" s="3">
        <f>B9+B18</f>
        <v>72972</v>
      </c>
      <c r="C19" s="3">
        <f>C9+C18</f>
        <v>7034</v>
      </c>
    </row>
  </sheetData>
  <phoneticPr fontId="6"/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&amp;C&amp;9&amp;P/&amp;N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workbookViewId="0">
      <selection activeCell="E22" sqref="E22"/>
    </sheetView>
  </sheetViews>
  <sheetFormatPr defaultColWidth="8.875" defaultRowHeight="11.25"/>
  <cols>
    <col min="1" max="1" width="20.875" style="7" customWidth="1"/>
    <col min="2" max="2" width="14.875" style="7" customWidth="1"/>
    <col min="3" max="3" width="16.875" style="7" customWidth="1"/>
    <col min="4" max="11" width="14.875" style="7" customWidth="1"/>
    <col min="12" max="16384" width="8.875" style="7"/>
  </cols>
  <sheetData>
    <row r="1" spans="1:11" ht="21">
      <c r="A1" s="18" t="s">
        <v>188</v>
      </c>
    </row>
    <row r="2" spans="1:11" ht="13.5">
      <c r="A2" s="1" t="s">
        <v>1</v>
      </c>
    </row>
    <row r="3" spans="1:11" ht="13.5">
      <c r="A3" s="19" t="s">
        <v>189</v>
      </c>
    </row>
    <row r="4" spans="1:11" ht="13.5">
      <c r="K4" s="4" t="s">
        <v>86</v>
      </c>
    </row>
    <row r="5" spans="1:11" ht="22.5" customHeight="1">
      <c r="A5" s="65" t="s">
        <v>137</v>
      </c>
      <c r="B5" s="64" t="s">
        <v>190</v>
      </c>
      <c r="C5" s="41"/>
      <c r="D5" s="65" t="s">
        <v>191</v>
      </c>
      <c r="E5" s="66" t="s">
        <v>192</v>
      </c>
      <c r="F5" s="65" t="s">
        <v>193</v>
      </c>
      <c r="G5" s="66" t="s">
        <v>194</v>
      </c>
      <c r="H5" s="64" t="s">
        <v>195</v>
      </c>
      <c r="I5" s="42"/>
      <c r="J5" s="43"/>
      <c r="K5" s="65" t="s">
        <v>141</v>
      </c>
    </row>
    <row r="6" spans="1:11" ht="22.5" customHeight="1">
      <c r="A6" s="65"/>
      <c r="B6" s="65"/>
      <c r="C6" s="44" t="s">
        <v>196</v>
      </c>
      <c r="D6" s="65"/>
      <c r="E6" s="65"/>
      <c r="F6" s="65"/>
      <c r="G6" s="65"/>
      <c r="H6" s="65"/>
      <c r="I6" s="21" t="s">
        <v>197</v>
      </c>
      <c r="J6" s="21" t="s">
        <v>198</v>
      </c>
      <c r="K6" s="65"/>
    </row>
    <row r="7" spans="1:11" ht="18" customHeight="1">
      <c r="A7" s="5" t="s">
        <v>199</v>
      </c>
      <c r="B7" s="3"/>
      <c r="C7" s="45"/>
      <c r="D7" s="3"/>
      <c r="E7" s="3"/>
      <c r="F7" s="3"/>
      <c r="G7" s="3"/>
      <c r="H7" s="3"/>
      <c r="I7" s="3"/>
      <c r="J7" s="3"/>
      <c r="K7" s="3"/>
    </row>
    <row r="8" spans="1:11" ht="18" customHeight="1">
      <c r="A8" s="5" t="s">
        <v>200</v>
      </c>
      <c r="B8" s="46">
        <f>D8+E8+F8+G8+H8+K8</f>
        <v>236060</v>
      </c>
      <c r="C8" s="47">
        <v>27810</v>
      </c>
      <c r="D8" s="46">
        <v>131905</v>
      </c>
      <c r="E8" s="46"/>
      <c r="F8" s="46"/>
      <c r="G8" s="46">
        <v>104155</v>
      </c>
      <c r="H8" s="46"/>
      <c r="I8" s="46"/>
      <c r="J8" s="46"/>
      <c r="K8" s="46"/>
    </row>
    <row r="9" spans="1:11" ht="18" customHeight="1">
      <c r="A9" s="5" t="s">
        <v>201</v>
      </c>
      <c r="B9" s="46">
        <f t="shared" ref="B9:B18" si="0">D9+E9+F9+G9+H9+K9</f>
        <v>205536</v>
      </c>
      <c r="C9" s="47">
        <v>43721</v>
      </c>
      <c r="D9" s="46">
        <v>203291</v>
      </c>
      <c r="E9" s="46">
        <v>2245</v>
      </c>
      <c r="F9" s="46"/>
      <c r="G9" s="46"/>
      <c r="H9" s="46"/>
      <c r="I9" s="46"/>
      <c r="J9" s="46"/>
      <c r="K9" s="46"/>
    </row>
    <row r="10" spans="1:11" ht="18" customHeight="1">
      <c r="A10" s="5" t="s">
        <v>202</v>
      </c>
      <c r="B10" s="46">
        <f t="shared" si="0"/>
        <v>168600</v>
      </c>
      <c r="C10" s="47">
        <v>42113</v>
      </c>
      <c r="D10" s="46">
        <v>168600</v>
      </c>
      <c r="E10" s="46"/>
      <c r="F10" s="46"/>
      <c r="G10" s="46"/>
      <c r="H10" s="46"/>
      <c r="I10" s="46"/>
      <c r="J10" s="46"/>
      <c r="K10" s="46"/>
    </row>
    <row r="11" spans="1:11" ht="18" customHeight="1">
      <c r="A11" s="5" t="s">
        <v>203</v>
      </c>
      <c r="B11" s="46">
        <f t="shared" si="0"/>
        <v>273980</v>
      </c>
      <c r="C11" s="47">
        <v>56753</v>
      </c>
      <c r="D11" s="46">
        <v>189874</v>
      </c>
      <c r="E11" s="46"/>
      <c r="F11" s="46">
        <v>10696</v>
      </c>
      <c r="G11" s="46">
        <v>28900</v>
      </c>
      <c r="H11" s="46"/>
      <c r="I11" s="46"/>
      <c r="J11" s="46"/>
      <c r="K11" s="46">
        <v>44510</v>
      </c>
    </row>
    <row r="12" spans="1:11" ht="18" customHeight="1">
      <c r="A12" s="5" t="s">
        <v>204</v>
      </c>
      <c r="B12" s="46">
        <f t="shared" si="0"/>
        <v>7107628</v>
      </c>
      <c r="C12" s="47">
        <v>782267</v>
      </c>
      <c r="D12" s="46">
        <v>359517</v>
      </c>
      <c r="E12" s="46">
        <v>1299770</v>
      </c>
      <c r="F12" s="46">
        <v>1581073</v>
      </c>
      <c r="G12" s="46">
        <v>3194928</v>
      </c>
      <c r="H12" s="46"/>
      <c r="I12" s="46"/>
      <c r="J12" s="46"/>
      <c r="K12" s="46">
        <v>672340</v>
      </c>
    </row>
    <row r="13" spans="1:11" ht="18" customHeight="1">
      <c r="A13" s="5" t="s">
        <v>205</v>
      </c>
      <c r="B13" s="46">
        <f t="shared" si="0"/>
        <v>9785312</v>
      </c>
      <c r="C13" s="47">
        <v>1131537</v>
      </c>
      <c r="D13" s="46">
        <v>9785312</v>
      </c>
      <c r="E13" s="46"/>
      <c r="F13" s="46"/>
      <c r="G13" s="46"/>
      <c r="H13" s="46"/>
      <c r="I13" s="46"/>
      <c r="J13" s="46"/>
      <c r="K13" s="46"/>
    </row>
    <row r="14" spans="1:11" ht="18" customHeight="1">
      <c r="A14" s="5" t="s">
        <v>206</v>
      </c>
      <c r="B14" s="46"/>
      <c r="C14" s="47"/>
      <c r="D14" s="46"/>
      <c r="E14" s="46"/>
      <c r="F14" s="46"/>
      <c r="G14" s="46"/>
      <c r="H14" s="46"/>
      <c r="I14" s="46"/>
      <c r="J14" s="46"/>
      <c r="K14" s="46"/>
    </row>
    <row r="15" spans="1:11" ht="18" customHeight="1">
      <c r="A15" s="5" t="s">
        <v>207</v>
      </c>
      <c r="B15" s="46">
        <f t="shared" si="0"/>
        <v>8551471</v>
      </c>
      <c r="C15" s="47">
        <v>589989</v>
      </c>
      <c r="D15" s="46">
        <v>3423914</v>
      </c>
      <c r="E15" s="46"/>
      <c r="F15" s="46">
        <v>2114677</v>
      </c>
      <c r="G15" s="46">
        <v>3012880</v>
      </c>
      <c r="H15" s="46"/>
      <c r="I15" s="46"/>
      <c r="J15" s="46"/>
      <c r="K15" s="46"/>
    </row>
    <row r="16" spans="1:11" ht="18" customHeight="1">
      <c r="A16" s="5" t="s">
        <v>208</v>
      </c>
      <c r="B16" s="46">
        <f t="shared" si="0"/>
        <v>86735</v>
      </c>
      <c r="C16" s="47">
        <v>25980</v>
      </c>
      <c r="D16" s="46">
        <v>86735</v>
      </c>
      <c r="E16" s="46"/>
      <c r="F16" s="46"/>
      <c r="G16" s="46"/>
      <c r="H16" s="46"/>
      <c r="I16" s="46"/>
      <c r="J16" s="46"/>
      <c r="K16" s="46"/>
    </row>
    <row r="17" spans="1:11" ht="18" customHeight="1">
      <c r="A17" s="5" t="s">
        <v>209</v>
      </c>
      <c r="B17" s="46">
        <f t="shared" si="0"/>
        <v>0</v>
      </c>
      <c r="C17" s="47"/>
      <c r="D17" s="46"/>
      <c r="E17" s="46"/>
      <c r="F17" s="46"/>
      <c r="G17" s="46"/>
      <c r="H17" s="46"/>
      <c r="I17" s="46"/>
      <c r="J17" s="46"/>
      <c r="K17" s="46"/>
    </row>
    <row r="18" spans="1:11" ht="18" customHeight="1">
      <c r="A18" s="5" t="s">
        <v>205</v>
      </c>
      <c r="B18" s="46">
        <f t="shared" si="0"/>
        <v>8954</v>
      </c>
      <c r="C18" s="47">
        <v>1195</v>
      </c>
      <c r="D18" s="46">
        <v>5032</v>
      </c>
      <c r="E18" s="46">
        <v>3922</v>
      </c>
      <c r="F18" s="46"/>
      <c r="G18" s="46"/>
      <c r="H18" s="46"/>
      <c r="I18" s="46"/>
      <c r="J18" s="46"/>
      <c r="K18" s="46"/>
    </row>
    <row r="19" spans="1:11" ht="18" customHeight="1">
      <c r="A19" s="35" t="s">
        <v>210</v>
      </c>
      <c r="B19" s="46">
        <f>SUM(B7:B18)</f>
        <v>26424276</v>
      </c>
      <c r="C19" s="47">
        <f>SUM(C7:C18)</f>
        <v>2701365</v>
      </c>
      <c r="D19" s="46">
        <f>SUM(D7:D18)</f>
        <v>14354180</v>
      </c>
      <c r="E19" s="46">
        <f t="shared" ref="E19:K19" si="1">SUM(E7:E18)</f>
        <v>1305937</v>
      </c>
      <c r="F19" s="46">
        <f t="shared" si="1"/>
        <v>3706446</v>
      </c>
      <c r="G19" s="46">
        <f t="shared" si="1"/>
        <v>6340863</v>
      </c>
      <c r="H19" s="46"/>
      <c r="I19" s="46"/>
      <c r="J19" s="46"/>
      <c r="K19" s="46">
        <f t="shared" si="1"/>
        <v>716850</v>
      </c>
    </row>
  </sheetData>
  <mergeCells count="8">
    <mergeCell ref="H5:H6"/>
    <mergeCell ref="K5:K6"/>
    <mergeCell ref="A5:A6"/>
    <mergeCell ref="B5:B6"/>
    <mergeCell ref="D5:D6"/>
    <mergeCell ref="E5:E6"/>
    <mergeCell ref="F5:F6"/>
    <mergeCell ref="G5:G6"/>
  </mergeCells>
  <phoneticPr fontId="6"/>
  <pageMargins left="0.39370078740157483" right="0.39370078740157483" top="0.39370078740157483" bottom="0.39370078740157483" header="0.19685039370078741" footer="0.19685039370078741"/>
  <pageSetup paperSize="9" scale="74" orientation="landscape" r:id="rId1"/>
  <headerFooter>
    <oddFooter>&amp;C&amp;9&amp;P/&amp;N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"/>
  <sheetViews>
    <sheetView workbookViewId="0">
      <selection activeCell="D16" sqref="D16"/>
    </sheetView>
  </sheetViews>
  <sheetFormatPr defaultColWidth="8.875" defaultRowHeight="11.25"/>
  <cols>
    <col min="1" max="1" width="22.875" style="7" customWidth="1"/>
    <col min="2" max="9" width="12.875" style="7" customWidth="1"/>
    <col min="10" max="16384" width="8.875" style="7"/>
  </cols>
  <sheetData>
    <row r="1" spans="1:9" ht="21">
      <c r="A1" s="18" t="s">
        <v>211</v>
      </c>
    </row>
    <row r="2" spans="1:9" ht="13.5">
      <c r="A2" s="1" t="s">
        <v>1</v>
      </c>
    </row>
    <row r="3" spans="1:9" ht="13.5">
      <c r="A3" s="19" t="s">
        <v>212</v>
      </c>
    </row>
    <row r="4" spans="1:9" ht="13.5">
      <c r="I4" s="4" t="s">
        <v>86</v>
      </c>
    </row>
    <row r="5" spans="1:9" ht="37.5" customHeight="1">
      <c r="A5" s="44" t="s">
        <v>190</v>
      </c>
      <c r="B5" s="21" t="s">
        <v>213</v>
      </c>
      <c r="C5" s="22" t="s">
        <v>214</v>
      </c>
      <c r="D5" s="22" t="s">
        <v>215</v>
      </c>
      <c r="E5" s="22" t="s">
        <v>216</v>
      </c>
      <c r="F5" s="22" t="s">
        <v>217</v>
      </c>
      <c r="G5" s="22" t="s">
        <v>218</v>
      </c>
      <c r="H5" s="21" t="s">
        <v>219</v>
      </c>
      <c r="I5" s="22" t="s">
        <v>220</v>
      </c>
    </row>
    <row r="6" spans="1:9" ht="18" customHeight="1">
      <c r="A6" s="47">
        <f>SUM(B6:H6)</f>
        <v>26424276</v>
      </c>
      <c r="B6" s="46">
        <v>25421656</v>
      </c>
      <c r="C6" s="46">
        <v>748761</v>
      </c>
      <c r="D6" s="46">
        <v>162508</v>
      </c>
      <c r="E6" s="46">
        <v>55277</v>
      </c>
      <c r="F6" s="46">
        <v>7072</v>
      </c>
      <c r="G6" s="46">
        <v>17395</v>
      </c>
      <c r="H6" s="46">
        <v>11607</v>
      </c>
      <c r="I6" s="48">
        <v>0.4</v>
      </c>
    </row>
  </sheetData>
  <phoneticPr fontId="6"/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&amp;C&amp;9&amp;P/&amp;N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2</vt:i4>
      </vt:variant>
    </vt:vector>
  </HeadingPairs>
  <TitlesOfParts>
    <vt:vector size="18" baseType="lpstr">
      <vt:lpstr>有形固定資産の明細</vt:lpstr>
      <vt:lpstr>有形固定資産に係る行政目的別の明細</vt:lpstr>
      <vt:lpstr>投資及び出資金の明細</vt:lpstr>
      <vt:lpstr>基金の明細</vt:lpstr>
      <vt:lpstr>貸付金の明細</vt:lpstr>
      <vt:lpstr>長期延滞債権の明細</vt:lpstr>
      <vt:lpstr>未収金の明細</vt:lpstr>
      <vt:lpstr>地方債等（借入先別）の明細</vt:lpstr>
      <vt:lpstr>地方債等（利率別）の明細</vt:lpstr>
      <vt:lpstr>地方債等（返済期間別）の明細</vt:lpstr>
      <vt:lpstr>特定の契約条項が付された地方債等の概要</vt:lpstr>
      <vt:lpstr>引当金の明細</vt:lpstr>
      <vt:lpstr>補助金等の明細</vt:lpstr>
      <vt:lpstr>財源の明細</vt:lpstr>
      <vt:lpstr>財源情報の明細</vt:lpstr>
      <vt:lpstr>資金の明細</vt:lpstr>
      <vt:lpstr>有形固定資産に係る行政目的別の明細!Print_Titles</vt:lpstr>
      <vt:lpstr>有形固定資産の明細!Print_Titles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cp:lastPrinted>2019-07-10T01:05:47Z</cp:lastPrinted>
  <dcterms:modified xsi:type="dcterms:W3CDTF">2019-07-10T01:05:50Z</dcterms:modified>
</cp:coreProperties>
</file>