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H30決算に基づく財務書類\11　公表用\01　一般会計等\"/>
    </mc:Choice>
  </mc:AlternateContent>
  <bookViews>
    <workbookView xWindow="0" yWindow="0" windowWidth="20490" windowHeight="7530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8" r:id="rId9"/>
    <sheet name="地方債等（返済期間別）の明細" sheetId="7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3" r:id="rId15"/>
    <sheet name="資金の明細" sheetId="14" r:id="rId16"/>
  </sheets>
  <definedNames>
    <definedName name="_xlnm.Print_Area" localSheetId="1">有形固定資産に係る行政目的別の明細!$A$1:$I$66</definedName>
    <definedName name="_xlnm.Print_Area" localSheetId="0">有形固定資産の明細!$A$1:$H$66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4" l="1"/>
  <c r="E31" i="12" l="1"/>
  <c r="E28" i="12"/>
  <c r="E25" i="12"/>
  <c r="E29" i="12" s="1"/>
  <c r="E30" i="12" s="1"/>
  <c r="E18" i="12"/>
  <c r="E15" i="12"/>
  <c r="E19" i="12" s="1"/>
  <c r="E11" i="12"/>
  <c r="E32" i="12" l="1"/>
  <c r="E20" i="12"/>
  <c r="D20" i="11" l="1"/>
  <c r="D10" i="11"/>
  <c r="D21" i="11" s="1"/>
  <c r="E12" i="10" l="1"/>
  <c r="D12" i="10"/>
  <c r="C12" i="10"/>
  <c r="B12" i="10"/>
  <c r="F11" i="10"/>
  <c r="F10" i="10"/>
  <c r="F9" i="10"/>
  <c r="F8" i="10"/>
  <c r="F7" i="10"/>
  <c r="F12" i="10" s="1"/>
  <c r="A6" i="8" l="1"/>
  <c r="I6" i="7" l="1"/>
  <c r="K19" i="6" l="1"/>
  <c r="G19" i="6"/>
  <c r="F19" i="6"/>
  <c r="E19" i="6"/>
  <c r="D19" i="6"/>
  <c r="C19" i="6"/>
  <c r="B18" i="6"/>
  <c r="B17" i="6"/>
  <c r="B16" i="6"/>
  <c r="B15" i="6"/>
  <c r="B13" i="6"/>
  <c r="B12" i="6"/>
  <c r="B11" i="6"/>
  <c r="B10" i="6"/>
  <c r="B9" i="6"/>
  <c r="B8" i="6"/>
  <c r="B19" i="6" s="1"/>
  <c r="C18" i="5" l="1"/>
  <c r="C19" i="5" s="1"/>
  <c r="B18" i="5"/>
  <c r="B9" i="5"/>
  <c r="B19" i="5" s="1"/>
  <c r="C18" i="4" l="1"/>
  <c r="C19" i="4" s="1"/>
  <c r="B18" i="4"/>
  <c r="B19" i="4" s="1"/>
  <c r="B9" i="4"/>
  <c r="D12" i="3" l="1"/>
  <c r="B12" i="3"/>
  <c r="F11" i="3"/>
  <c r="F10" i="3"/>
  <c r="F9" i="3"/>
  <c r="F8" i="3"/>
  <c r="F12" i="3" s="1"/>
  <c r="G24" i="2" l="1"/>
  <c r="D24" i="2"/>
  <c r="C24" i="2"/>
  <c r="B23" i="2"/>
  <c r="F23" i="2" s="1"/>
  <c r="F22" i="2"/>
  <c r="B22" i="2"/>
  <c r="B21" i="2"/>
  <c r="F21" i="2" s="1"/>
  <c r="F20" i="2"/>
  <c r="B20" i="2"/>
  <c r="B19" i="2"/>
  <c r="F19" i="2" s="1"/>
  <c r="F18" i="2"/>
  <c r="B18" i="2"/>
  <c r="B17" i="2"/>
  <c r="F17" i="2" s="1"/>
  <c r="F16" i="2"/>
  <c r="B16" i="2"/>
  <c r="B15" i="2"/>
  <c r="F15" i="2" s="1"/>
  <c r="F14" i="2"/>
  <c r="B14" i="2"/>
  <c r="B13" i="2"/>
  <c r="F13" i="2" s="1"/>
  <c r="F12" i="2"/>
  <c r="B12" i="2"/>
  <c r="B11" i="2"/>
  <c r="F11" i="2" s="1"/>
  <c r="F10" i="2"/>
  <c r="B10" i="2"/>
  <c r="B9" i="2"/>
  <c r="F9" i="2" s="1"/>
  <c r="F8" i="2"/>
  <c r="B8" i="2"/>
  <c r="B7" i="2"/>
  <c r="F7" i="2" s="1"/>
  <c r="F6" i="2"/>
  <c r="B6" i="2"/>
  <c r="B24" i="2" s="1"/>
  <c r="F24" i="2" l="1"/>
  <c r="E24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42" i="1"/>
  <c r="I20" i="1" l="1"/>
  <c r="I18" i="1"/>
  <c r="E19" i="1"/>
  <c r="E18" i="1"/>
  <c r="E17" i="1"/>
  <c r="E16" i="1"/>
  <c r="E15" i="1"/>
  <c r="E14" i="1"/>
  <c r="J25" i="1" l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4" i="1"/>
  <c r="G15" i="1" l="1"/>
  <c r="H15" i="1" s="1"/>
  <c r="G16" i="1"/>
  <c r="H16" i="1" s="1"/>
  <c r="G17" i="1"/>
  <c r="H17" i="1" s="1"/>
  <c r="G18" i="1"/>
  <c r="H18" i="1" s="1"/>
  <c r="G19" i="1"/>
  <c r="H19" i="1" s="1"/>
  <c r="G14" i="1"/>
  <c r="H14" i="1" s="1"/>
  <c r="I43" i="1" l="1"/>
  <c r="J43" i="1"/>
  <c r="K43" i="1"/>
  <c r="B43" i="1"/>
  <c r="C43" i="1"/>
  <c r="D43" i="1"/>
  <c r="E43" i="1"/>
  <c r="F43" i="1"/>
  <c r="G41" i="1"/>
  <c r="H41" i="1" s="1"/>
  <c r="G42" i="1"/>
  <c r="H42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H43" i="1" l="1"/>
  <c r="B20" i="1"/>
  <c r="C20" i="1"/>
  <c r="D20" i="1"/>
  <c r="E20" i="1"/>
  <c r="F20" i="1"/>
  <c r="H20" i="1"/>
  <c r="J20" i="1"/>
  <c r="B10" i="1"/>
  <c r="C10" i="1"/>
  <c r="D10" i="1"/>
  <c r="E10" i="1"/>
  <c r="F10" i="1"/>
  <c r="G10" i="1"/>
  <c r="H10" i="1"/>
</calcChain>
</file>

<file path=xl/sharedStrings.xml><?xml version="1.0" encoding="utf-8"?>
<sst xmlns="http://schemas.openxmlformats.org/spreadsheetml/2006/main" count="1149" uniqueCount="319">
  <si>
    <t>投資及び出資金の明細</t>
  </si>
  <si>
    <t>自治体名：美作市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</si>
  <si>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</si>
  <si>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</si>
  <si>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</si>
  <si>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</si>
  <si>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</si>
  <si>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</si>
  <si>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</si>
  <si>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</si>
  <si>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</si>
  <si>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</si>
  <si>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</si>
  <si>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</si>
  <si>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</si>
  <si>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</si>
  <si>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</si>
  <si>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</si>
  <si>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</si>
  <si>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</si>
  <si>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</si>
  <si>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</si>
  <si>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</si>
  <si>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</si>
  <si>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</si>
  <si>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</si>
  <si>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(株)トマト銀行</t>
    <rPh sb="0" eb="3">
      <t>カブシキガイシャ</t>
    </rPh>
    <rPh sb="6" eb="8">
      <t>ギンコウ</t>
    </rPh>
    <phoneticPr fontId="4"/>
  </si>
  <si>
    <t>(有)特産館みまさか</t>
    <rPh sb="0" eb="3">
      <t>ユウゲンガイシャ</t>
    </rPh>
    <rPh sb="3" eb="5">
      <t>トクサン</t>
    </rPh>
    <rPh sb="5" eb="6">
      <t>カン</t>
    </rPh>
    <phoneticPr fontId="4"/>
  </si>
  <si>
    <t>(単位：千円)</t>
    <rPh sb="4" eb="6">
      <t>センエン</t>
    </rPh>
    <phoneticPr fontId="4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</si>
  <si>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4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</si>
  <si>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4"/>
  </si>
  <si>
    <t>(株)みまちゃんネル</t>
    <rPh sb="0" eb="3">
      <t>カブシキガイシャ</t>
    </rPh>
    <phoneticPr fontId="4"/>
  </si>
  <si>
    <t>(株)作東バレンタインホテル</t>
    <rPh sb="0" eb="3">
      <t>カブシキガイシャ</t>
    </rPh>
    <rPh sb="3" eb="5">
      <t>サクトウ</t>
    </rPh>
    <phoneticPr fontId="4"/>
  </si>
  <si>
    <t>(株)雲海</t>
    <rPh sb="0" eb="3">
      <t>カブシキガイシャ</t>
    </rPh>
    <rPh sb="3" eb="5">
      <t>ウンカイ</t>
    </rPh>
    <phoneticPr fontId="4"/>
  </si>
  <si>
    <t>智頭急行(株)</t>
    <rPh sb="0" eb="2">
      <t>チヅ</t>
    </rPh>
    <rPh sb="2" eb="4">
      <t>キュウコウ</t>
    </rPh>
    <rPh sb="4" eb="7">
      <t>カブシキガイシャ</t>
    </rPh>
    <phoneticPr fontId="4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</si>
  <si>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</si>
  <si>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</si>
  <si>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</si>
  <si>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4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</si>
  <si>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4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</si>
  <si>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4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</si>
  <si>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4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</si>
  <si>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4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</si>
  <si>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4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</si>
  <si>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4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</si>
  <si>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4"/>
  </si>
  <si>
    <t>中国労働金庫</t>
    <rPh sb="0" eb="2">
      <t>チュウゴク</t>
    </rPh>
    <rPh sb="2" eb="4">
      <t>ロウドウ</t>
    </rPh>
    <rPh sb="4" eb="6">
      <t>キンコ</t>
    </rPh>
    <phoneticPr fontId="4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</si>
  <si>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4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</si>
  <si>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4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</si>
  <si>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4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</si>
  <si>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4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</si>
  <si>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4"/>
  </si>
  <si>
    <t>RSKホールディングス（株）</t>
    <rPh sb="11" eb="14">
      <t>カブ</t>
    </rPh>
    <phoneticPr fontId="4"/>
  </si>
  <si>
    <t>年度：平成30年度</t>
    <phoneticPr fontId="4"/>
  </si>
  <si>
    <t>基金の明細</t>
  </si>
  <si>
    <t>年度：平成30年度</t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</si>
  <si>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</si>
  <si>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</si>
  <si>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</si>
  <si>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</si>
  <si>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</si>
  <si>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</si>
  <si>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</si>
  <si>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</si>
  <si>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3"/>
  </si>
  <si>
    <t>ふるさと創生基金</t>
    <rPh sb="4" eb="6">
      <t>ソウセイ</t>
    </rPh>
    <rPh sb="6" eb="8">
      <t>キキン</t>
    </rPh>
    <phoneticPr fontId="3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</si>
  <si>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3"/>
  </si>
  <si>
    <t>特定施設運営基金</t>
    <rPh sb="0" eb="2">
      <t>トクテイ</t>
    </rPh>
    <rPh sb="2" eb="4">
      <t>シセツ</t>
    </rPh>
    <rPh sb="4" eb="6">
      <t>ウンエイ</t>
    </rPh>
    <rPh sb="6" eb="8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</si>
  <si>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</si>
  <si>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4"/>
  </si>
  <si>
    <t>美作市障がい児教育推進基金</t>
    <rPh sb="0" eb="3">
      <t>ミマサカシ</t>
    </rPh>
    <rPh sb="3" eb="4">
      <t>ショウ</t>
    </rPh>
    <rPh sb="6" eb="7">
      <t>ジ</t>
    </rPh>
    <rPh sb="7" eb="9">
      <t>キョウイク</t>
    </rPh>
    <rPh sb="9" eb="11">
      <t>スイシン</t>
    </rPh>
    <rPh sb="11" eb="13">
      <t>キキン</t>
    </rPh>
    <phoneticPr fontId="4"/>
  </si>
  <si>
    <t>青山明治振興基金</t>
    <rPh sb="0" eb="2">
      <t>アオヤマ</t>
    </rPh>
    <rPh sb="2" eb="4">
      <t>メイジ</t>
    </rPh>
    <rPh sb="4" eb="6">
      <t>シンコウ</t>
    </rPh>
    <rPh sb="6" eb="8">
      <t>キキン</t>
    </rPh>
    <phoneticPr fontId="4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</si>
  <si>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</si>
  <si>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</si>
  <si>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ふるさと美作応援基金</t>
    <rPh sb="4" eb="6">
      <t>ミマサカ</t>
    </rPh>
    <rPh sb="6" eb="8">
      <t>オウエン</t>
    </rPh>
    <rPh sb="8" eb="10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</si>
  <si>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</si>
  <si>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広葉樹の森基金</t>
    <rPh sb="0" eb="3">
      <t>コウヨウジュ</t>
    </rPh>
    <rPh sb="4" eb="5">
      <t>モリ</t>
    </rPh>
    <rPh sb="5" eb="7">
      <t>キキン</t>
    </rPh>
    <phoneticPr fontId="3"/>
  </si>
  <si>
    <t>住宅新築資金等貸付事業基金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キキン</t>
    </rPh>
    <phoneticPr fontId="3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</si>
  <si>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3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</si>
  <si>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3"/>
  </si>
  <si>
    <t>貸付金の明細</t>
  </si>
  <si>
    <t>年度：平成30年度</t>
    <phoneticPr fontId="4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</si>
  <si>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</si>
  <si>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</si>
  <si>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</si>
  <si>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</si>
  <si>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</si>
  <si>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</si>
  <si>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3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</si>
  <si>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3"/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</si>
  <si>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3"/>
  </si>
  <si>
    <t>　矢田茂・原田政次郎・福田五男奨学基金貸付金</t>
    <rPh sb="19" eb="21">
      <t>カシツケ</t>
    </rPh>
    <rPh sb="21" eb="22">
      <t>キン</t>
    </rPh>
    <phoneticPr fontId="3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</si>
  <si>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3"/>
  </si>
  <si>
    <t>長期延滞債権の明細</t>
  </si>
  <si>
    <t>年度：平成30年度</t>
    <phoneticPr fontId="4"/>
  </si>
  <si>
    <t>徴収不能引当金計上額</t>
  </si>
  <si>
    <t>【貸付金】</t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</si>
  <si>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4"/>
  </si>
  <si>
    <t>　矢田茂・原田政次郎・福田五男奨学基金貸付金</t>
    <rPh sb="1" eb="3">
      <t>ヤダ</t>
    </rPh>
    <rPh sb="3" eb="4">
      <t>シゲル</t>
    </rPh>
    <rPh sb="5" eb="7">
      <t>ハラダ</t>
    </rPh>
    <rPh sb="7" eb="8">
      <t>セイ</t>
    </rPh>
    <rPh sb="8" eb="10">
      <t>ジロウ</t>
    </rPh>
    <rPh sb="11" eb="13">
      <t>フクダ</t>
    </rPh>
    <rPh sb="13" eb="15">
      <t>イツオ</t>
    </rPh>
    <rPh sb="15" eb="17">
      <t>ショウガク</t>
    </rPh>
    <rPh sb="17" eb="19">
      <t>キキン</t>
    </rPh>
    <rPh sb="19" eb="21">
      <t>カシツケ</t>
    </rPh>
    <rPh sb="21" eb="22">
      <t>キン</t>
    </rPh>
    <phoneticPr fontId="4"/>
  </si>
  <si>
    <t>小計</t>
  </si>
  <si>
    <t>【未収金】</t>
  </si>
  <si>
    <t>　市民税</t>
    <rPh sb="1" eb="4">
      <t>シミンゼイ</t>
    </rPh>
    <phoneticPr fontId="4"/>
  </si>
  <si>
    <t>　固定資産税</t>
    <rPh sb="1" eb="3">
      <t>コテイ</t>
    </rPh>
    <rPh sb="3" eb="6">
      <t>シサンゼイ</t>
    </rPh>
    <phoneticPr fontId="4"/>
  </si>
  <si>
    <t>　軽自動車税</t>
    <rPh sb="1" eb="5">
      <t>ケイジドウシャ</t>
    </rPh>
    <rPh sb="5" eb="6">
      <t>ゼイ</t>
    </rPh>
    <phoneticPr fontId="4"/>
  </si>
  <si>
    <t>　分担金及び負担金</t>
    <rPh sb="1" eb="4">
      <t>ブンタンキン</t>
    </rPh>
    <rPh sb="4" eb="5">
      <t>オヨ</t>
    </rPh>
    <rPh sb="6" eb="9">
      <t>フタンキン</t>
    </rPh>
    <phoneticPr fontId="4"/>
  </si>
  <si>
    <t>　使用料及び手数料</t>
    <rPh sb="1" eb="4">
      <t>シヨウリョウ</t>
    </rPh>
    <rPh sb="4" eb="5">
      <t>オヨ</t>
    </rPh>
    <rPh sb="6" eb="9">
      <t>テスウリョウ</t>
    </rPh>
    <phoneticPr fontId="4"/>
  </si>
  <si>
    <t>　財産収入</t>
    <rPh sb="1" eb="3">
      <t>ザイサン</t>
    </rPh>
    <rPh sb="3" eb="5">
      <t>シュウニュウ</t>
    </rPh>
    <phoneticPr fontId="4"/>
  </si>
  <si>
    <t>　諸収入</t>
    <rPh sb="1" eb="2">
      <t>ショ</t>
    </rPh>
    <rPh sb="2" eb="4">
      <t>シュウニュウ</t>
    </rPh>
    <phoneticPr fontId="4"/>
  </si>
  <si>
    <t>未収金の明細</t>
  </si>
  <si>
    <t>年度：平成30年度</t>
    <phoneticPr fontId="4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</si>
  <si>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</si>
  <si>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</si>
  <si>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</si>
  <si>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</si>
  <si>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</si>
  <si>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</si>
  <si>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</si>
  <si>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</si>
  <si>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</si>
  <si>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</si>
  <si>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</si>
  <si>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</si>
  <si>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</si>
  <si>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</si>
  <si>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</si>
  <si>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</si>
  <si>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</si>
  <si>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</si>
  <si>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</si>
  <si>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</si>
  <si>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</si>
  <si>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</si>
  <si>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地方債等（返済期間別）の明細</t>
  </si>
  <si>
    <t>年度：平成30年度</t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</si>
  <si>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</si>
  <si>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</si>
  <si>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</si>
  <si>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</si>
  <si>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</si>
  <si>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</si>
  <si>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</si>
  <si>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</si>
  <si>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</si>
  <si>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</si>
  <si>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</si>
  <si>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</si>
  <si>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</si>
  <si>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</si>
  <si>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</si>
  <si>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</si>
  <si>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</si>
  <si>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</si>
  <si>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特定の契約条項が付された地方債等の概要</t>
  </si>
  <si>
    <t>年度：平成30年度</t>
    <phoneticPr fontId="4"/>
  </si>
  <si>
    <t>特定の契約条項が_x000D_
付された地方債等残高</t>
  </si>
  <si>
    <t>契約条項の概要</t>
  </si>
  <si>
    <t>-</t>
    <phoneticPr fontId="4"/>
  </si>
  <si>
    <t>引当金の明細</t>
  </si>
  <si>
    <t>年度：平成30年度</t>
    <phoneticPr fontId="4"/>
  </si>
  <si>
    <t>区分</t>
  </si>
  <si>
    <t>前年度末残高</t>
  </si>
  <si>
    <t>本年度増加額</t>
  </si>
  <si>
    <t>本年度減少額</t>
  </si>
  <si>
    <t>本年度末残高</t>
  </si>
  <si>
    <t>目的使用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</si>
  <si>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</si>
  <si>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</si>
  <si>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</si>
  <si>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</si>
  <si>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</si>
  <si>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補助金等の明細</t>
  </si>
  <si>
    <t>名称</t>
  </si>
  <si>
    <t>相手先</t>
  </si>
  <si>
    <t>金額</t>
  </si>
  <si>
    <t>支出目的</t>
  </si>
  <si>
    <t>他団体への公共施設等整備補助金等
(所有外資産分)</t>
    <phoneticPr fontId="4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</si>
  <si>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4"/>
  </si>
  <si>
    <t>岡山県</t>
    <rPh sb="0" eb="3">
      <t>オカヤマケン</t>
    </rPh>
    <phoneticPr fontId="4"/>
  </si>
  <si>
    <t>美作市スポーツ医療看護専門学校整備に対する支援</t>
    <rPh sb="0" eb="3">
      <t>ミマサカシ</t>
    </rPh>
    <rPh sb="7" eb="9">
      <t>イリョウ</t>
    </rPh>
    <rPh sb="9" eb="11">
      <t>カンゴ</t>
    </rPh>
    <rPh sb="11" eb="13">
      <t>センモン</t>
    </rPh>
    <rPh sb="13" eb="15">
      <t>ガッコウ</t>
    </rPh>
    <rPh sb="15" eb="17">
      <t>セイビ</t>
    </rPh>
    <rPh sb="18" eb="19">
      <t>タイ</t>
    </rPh>
    <rPh sb="21" eb="23">
      <t>シエン</t>
    </rPh>
    <phoneticPr fontId="4"/>
  </si>
  <si>
    <t>若者×空き家等活用×サテライトオフィス等事業者支援事業補助金</t>
    <rPh sb="0" eb="2">
      <t>ワカモノ</t>
    </rPh>
    <rPh sb="3" eb="4">
      <t>ア</t>
    </rPh>
    <rPh sb="5" eb="6">
      <t>ヤ</t>
    </rPh>
    <rPh sb="6" eb="7">
      <t>トウ</t>
    </rPh>
    <rPh sb="7" eb="9">
      <t>カツヨウ</t>
    </rPh>
    <rPh sb="19" eb="20">
      <t>トウ</t>
    </rPh>
    <rPh sb="20" eb="23">
      <t>ジギョウシャ</t>
    </rPh>
    <rPh sb="23" eb="25">
      <t>シエン</t>
    </rPh>
    <rPh sb="25" eb="27">
      <t>ジギョウ</t>
    </rPh>
    <rPh sb="27" eb="30">
      <t>ホジョキン</t>
    </rPh>
    <phoneticPr fontId="4"/>
  </si>
  <si>
    <t>地域団体等</t>
    <rPh sb="0" eb="2">
      <t>チイキ</t>
    </rPh>
    <rPh sb="2" eb="4">
      <t>ダンタイ</t>
    </rPh>
    <rPh sb="4" eb="5">
      <t>トウ</t>
    </rPh>
    <phoneticPr fontId="4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</si>
  <si>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4"/>
  </si>
  <si>
    <t>コミュニティハウス等集会施設整備事業補助金</t>
    <rPh sb="9" eb="10">
      <t>トウ</t>
    </rPh>
    <rPh sb="10" eb="12">
      <t>シュウカイ</t>
    </rPh>
    <rPh sb="12" eb="14">
      <t>シセツ</t>
    </rPh>
    <rPh sb="14" eb="16">
      <t>セイビ</t>
    </rPh>
    <rPh sb="16" eb="18">
      <t>ジギョウ</t>
    </rPh>
    <rPh sb="18" eb="21">
      <t>ホジョキン</t>
    </rPh>
    <phoneticPr fontId="4"/>
  </si>
  <si>
    <t>自治会等</t>
    <rPh sb="0" eb="3">
      <t>ジチカイ</t>
    </rPh>
    <rPh sb="3" eb="4">
      <t>トウ</t>
    </rPh>
    <phoneticPr fontId="4"/>
  </si>
  <si>
    <t>コミュニティハウス等の整備に対する補助</t>
    <rPh sb="9" eb="10">
      <t>トウ</t>
    </rPh>
    <rPh sb="11" eb="13">
      <t>セイビ</t>
    </rPh>
    <rPh sb="14" eb="15">
      <t>タイ</t>
    </rPh>
    <rPh sb="17" eb="19">
      <t>ホジョ</t>
    </rPh>
    <phoneticPr fontId="4"/>
  </si>
  <si>
    <t>計</t>
  </si>
  <si>
    <t>その他の補助金等</t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</si>
  <si>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</si>
  <si>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</si>
  <si>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下水道事業会計に対する経費補助</t>
    <rPh sb="0" eb="3">
      <t>ゲスイドウ</t>
    </rPh>
    <rPh sb="3" eb="5">
      <t>ジギョウ</t>
    </rPh>
    <rPh sb="5" eb="7">
      <t>カイケイ</t>
    </rPh>
    <rPh sb="8" eb="9">
      <t>タイ</t>
    </rPh>
    <rPh sb="11" eb="13">
      <t>ケイヒ</t>
    </rPh>
    <rPh sb="13" eb="15">
      <t>ホジョ</t>
    </rPh>
    <phoneticPr fontId="4"/>
  </si>
  <si>
    <t>タクシー利用補助金</t>
    <rPh sb="4" eb="6">
      <t>リヨウ</t>
    </rPh>
    <rPh sb="6" eb="9">
      <t>ホジョキン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</si>
  <si>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</si>
  <si>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4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</si>
  <si>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</si>
  <si>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</si>
  <si>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4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</si>
  <si>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4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</si>
  <si>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4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</si>
  <si>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4"/>
  </si>
  <si>
    <t>民間バス運行維持費補助金</t>
    <rPh sb="11" eb="12">
      <t>キン</t>
    </rPh>
    <phoneticPr fontId="4"/>
  </si>
  <si>
    <t>民間バス事業者</t>
    <rPh sb="0" eb="2">
      <t>ミンカン</t>
    </rPh>
    <rPh sb="4" eb="7">
      <t>ジギョウシャ</t>
    </rPh>
    <phoneticPr fontId="4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</si>
  <si>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4"/>
  </si>
  <si>
    <t>農作物鳥獣害防止対策（防護柵設置）補助金</t>
    <rPh sb="17" eb="19">
      <t>ホジョ</t>
    </rPh>
    <rPh sb="19" eb="20">
      <t>キン</t>
    </rPh>
    <phoneticPr fontId="4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</si>
  <si>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4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</si>
  <si>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4"/>
  </si>
  <si>
    <t>病院事業会計補助金</t>
    <rPh sb="0" eb="2">
      <t>ビョウイン</t>
    </rPh>
    <rPh sb="2" eb="4">
      <t>ジギョウ</t>
    </rPh>
    <rPh sb="4" eb="6">
      <t>カイケイ</t>
    </rPh>
    <rPh sb="6" eb="8">
      <t>ホジョ</t>
    </rPh>
    <rPh sb="8" eb="9">
      <t>キン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</si>
  <si>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</si>
  <si>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病院事業会計に対する経費補助</t>
    <rPh sb="0" eb="2">
      <t>ビョウイン</t>
    </rPh>
    <rPh sb="2" eb="4">
      <t>ジギョウ</t>
    </rPh>
    <rPh sb="4" eb="6">
      <t>カイケイ</t>
    </rPh>
    <rPh sb="7" eb="8">
      <t>タイ</t>
    </rPh>
    <rPh sb="10" eb="12">
      <t>ケイヒ</t>
    </rPh>
    <rPh sb="12" eb="14">
      <t>ホジョ</t>
    </rPh>
    <phoneticPr fontId="4"/>
  </si>
  <si>
    <t>中山間地域等直接支払事業補助金</t>
    <rPh sb="12" eb="15">
      <t>ホジョキン</t>
    </rPh>
    <phoneticPr fontId="4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</si>
  <si>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4"/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</si>
  <si>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</si>
  <si>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</si>
  <si>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</si>
  <si>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</si>
  <si>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</si>
  <si>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</si>
  <si>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</si>
  <si>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</si>
  <si>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地方交付税</t>
    <rPh sb="0" eb="2">
      <t>チホウ</t>
    </rPh>
    <rPh sb="2" eb="5">
      <t>コウフゼイ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</si>
  <si>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</si>
  <si>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</si>
  <si>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</si>
  <si>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</si>
  <si>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</si>
  <si>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トウ</t>
    </rPh>
    <rPh sb="5" eb="8">
      <t>シシュツキン</t>
    </rPh>
    <phoneticPr fontId="4"/>
  </si>
  <si>
    <t>経常的_x000D_
補助金</t>
  </si>
  <si>
    <t>特別会計</t>
  </si>
  <si>
    <t>合計</t>
    <rPh sb="0" eb="2">
      <t>ゴウケイ</t>
    </rPh>
    <phoneticPr fontId="4"/>
  </si>
  <si>
    <t>税等</t>
    <rPh sb="0" eb="1">
      <t>ゼイ</t>
    </rPh>
    <rPh sb="1" eb="2">
      <t>トウ</t>
    </rPh>
    <phoneticPr fontId="4"/>
  </si>
  <si>
    <t>国県等補助金</t>
    <phoneticPr fontId="4"/>
  </si>
  <si>
    <t>財源情報の明細</t>
  </si>
  <si>
    <t>会計：一般会計等</t>
  </si>
  <si>
    <t>（単位：千円）</t>
  </si>
  <si>
    <t>内訳</t>
  </si>
  <si>
    <t>地方債等</t>
  </si>
  <si>
    <t>純行政コスト</t>
  </si>
  <si>
    <t>-</t>
  </si>
  <si>
    <t>有形固定資産等の増加</t>
  </si>
  <si>
    <t>貸付金・基金等の増加</t>
  </si>
  <si>
    <t>資金の明細</t>
  </si>
  <si>
    <t>年度：平成30年度</t>
    <phoneticPr fontId="4"/>
  </si>
  <si>
    <t>現金</t>
    <rPh sb="0" eb="2">
      <t>ゲンキン</t>
    </rPh>
    <phoneticPr fontId="4"/>
  </si>
  <si>
    <t>有形固定資産の明細</t>
  </si>
  <si>
    <t>年度：平成30年度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</si>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</sst>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3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3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6" fillId="0" borderId="1" xfId="0" applyFont="1" applyFill="1" applyBorder="1" applyAlignment="1">
      <alignment vertical="center" shrinkToFit="1"/>
    </xf>
    <xf numFmtId="38" fontId="6" fillId="0" borderId="1" xfId="1" applyFont="1" applyFill="1" applyBorder="1">
      <alignment vertical="center"/>
    </xf>
    <xf numFmtId="38" fontId="6" fillId="0" borderId="1" xfId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shrinkToFit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 shrinkToFit="1"/>
    </xf>
    <xf numFmtId="3" fontId="1" fillId="0" borderId="1" xfId="0" applyNumberFormat="1" applyFont="1" applyFill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center" vertical="center" shrinkToFit="1"/>
    </xf>
    <xf numFmtId="3" fontId="1" fillId="0" borderId="8" xfId="0" applyNumberFormat="1" applyFont="1" applyBorder="1" applyAlignment="1">
      <alignment horizontal="center" vertical="center" shrinkToFit="1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7" fillId="0" borderId="7" xfId="0" applyNumberFormat="1" applyFont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7" xfId="0" applyNumberFormat="1" applyFont="1" applyBorder="1" applyAlignment="1">
      <alignment horizontal="center" vertical="center"/>
    </xf>
    <xf numFmtId="3" fontId="10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B16" sqref="B16"/>
    </sheetView>
  </sheetViews>
  <sheetFormatPr defaultColWidth="8.875" defaultRowHeight="11.25" x14ac:dyDescent="0.15"/>
  <cols>
    <col min="1" max="1" width="30.875" style="50" customWidth="1"/>
    <col min="2" max="8" width="15.875" style="50" customWidth="1"/>
    <col min="9" max="16384" width="8.875" style="50"/>
  </cols>
  <sheetData>
    <row r="1" spans="1:8" ht="21" x14ac:dyDescent="0.15">
      <c r="A1" s="57" t="s">
        <v>242</v>
      </c>
      <c r="B1" s="57"/>
      <c r="C1" s="57"/>
      <c r="D1" s="57"/>
      <c r="E1" s="57"/>
      <c r="F1" s="57"/>
      <c r="G1" s="57"/>
      <c r="H1" s="57"/>
    </row>
    <row r="2" spans="1:8" ht="13.5" x14ac:dyDescent="0.15">
      <c r="A2" s="51" t="s">
        <v>1</v>
      </c>
      <c r="B2" s="51"/>
      <c r="C2" s="51"/>
      <c r="D2" s="51"/>
      <c r="E2" s="51"/>
      <c r="F2" s="51"/>
      <c r="G2" s="51"/>
      <c r="H2" s="52" t="s">
        <v>243</v>
      </c>
    </row>
    <row r="3" spans="1:8" ht="13.5" x14ac:dyDescent="0.15">
      <c r="A3" s="51" t="s">
        <v>231</v>
      </c>
      <c r="B3" s="51"/>
      <c r="C3" s="51"/>
      <c r="D3" s="51"/>
      <c r="E3" s="51"/>
      <c r="F3" s="51"/>
      <c r="G3" s="51"/>
      <c r="H3" s="51"/>
    </row>
    <row r="4" spans="1:8" ht="13.5" x14ac:dyDescent="0.15">
      <c r="A4" s="51"/>
      <c r="B4" s="51"/>
      <c r="C4" s="51"/>
      <c r="D4" s="51"/>
      <c r="E4" s="51"/>
      <c r="F4" s="51"/>
      <c r="G4" s="51"/>
      <c r="H4" s="52" t="s">
        <v>232</v>
      </c>
    </row>
    <row r="5" spans="1:8" ht="33.75" x14ac:dyDescent="0.15">
      <c r="A5" s="53" t="s">
        <v>159</v>
      </c>
      <c r="B5" s="54" t="s">
        <v>244</v>
      </c>
      <c r="C5" s="54" t="s">
        <v>245</v>
      </c>
      <c r="D5" s="54" t="s">
        <v>246</v>
      </c>
      <c r="E5" s="54" t="s">
        <v>247</v>
      </c>
      <c r="F5" s="54" t="s">
        <v>248</v>
      </c>
      <c r="G5" s="54" t="s">
        <v>249</v>
      </c>
      <c r="H5" s="54" t="s">
        <v>250</v>
      </c>
    </row>
    <row r="6" spans="1:8" x14ac:dyDescent="0.15">
      <c r="A6" s="55" t="s">
        <v>251</v>
      </c>
      <c r="B6" s="56">
        <v>75634503</v>
      </c>
      <c r="C6" s="56">
        <v>911842</v>
      </c>
      <c r="D6" s="56">
        <v>300128</v>
      </c>
      <c r="E6" s="56">
        <v>76246216</v>
      </c>
      <c r="F6" s="56">
        <v>44418879</v>
      </c>
      <c r="G6" s="56">
        <v>1370505</v>
      </c>
      <c r="H6" s="56">
        <v>31827337</v>
      </c>
    </row>
    <row r="7" spans="1:8" x14ac:dyDescent="0.15">
      <c r="A7" s="55" t="s">
        <v>252</v>
      </c>
      <c r="B7" s="56">
        <v>6062950</v>
      </c>
      <c r="C7" s="56">
        <v>501</v>
      </c>
      <c r="D7" s="56" t="s">
        <v>236</v>
      </c>
      <c r="E7" s="56">
        <v>6063451</v>
      </c>
      <c r="F7" s="56" t="s">
        <v>236</v>
      </c>
      <c r="G7" s="56" t="s">
        <v>236</v>
      </c>
      <c r="H7" s="56">
        <v>6063451</v>
      </c>
    </row>
    <row r="8" spans="1:8" x14ac:dyDescent="0.15">
      <c r="A8" s="55" t="s">
        <v>253</v>
      </c>
      <c r="B8" s="56" t="s">
        <v>236</v>
      </c>
      <c r="C8" s="56" t="s">
        <v>236</v>
      </c>
      <c r="D8" s="56" t="s">
        <v>236</v>
      </c>
      <c r="E8" s="56" t="s">
        <v>236</v>
      </c>
      <c r="F8" s="56" t="s">
        <v>236</v>
      </c>
      <c r="G8" s="56" t="s">
        <v>236</v>
      </c>
      <c r="H8" s="56" t="s">
        <v>236</v>
      </c>
    </row>
    <row r="9" spans="1:8" x14ac:dyDescent="0.15">
      <c r="A9" s="55" t="s">
        <v>254</v>
      </c>
      <c r="B9" s="56">
        <v>60482474</v>
      </c>
      <c r="C9" s="56">
        <v>389436</v>
      </c>
      <c r="D9" s="56">
        <v>45321</v>
      </c>
      <c r="E9" s="56">
        <v>60826589</v>
      </c>
      <c r="F9" s="56">
        <v>37485516</v>
      </c>
      <c r="G9" s="56">
        <v>1240447</v>
      </c>
      <c r="H9" s="56">
        <v>23341072</v>
      </c>
    </row>
    <row r="10" spans="1:8" x14ac:dyDescent="0.15">
      <c r="A10" s="55" t="s">
        <v>255</v>
      </c>
      <c r="B10" s="56">
        <v>415347</v>
      </c>
      <c r="C10" s="56">
        <v>176933</v>
      </c>
      <c r="D10" s="56" t="s">
        <v>236</v>
      </c>
      <c r="E10" s="56">
        <v>592280</v>
      </c>
      <c r="F10" s="56">
        <v>86354</v>
      </c>
      <c r="G10" s="56">
        <v>29604</v>
      </c>
      <c r="H10" s="56">
        <v>505926</v>
      </c>
    </row>
    <row r="11" spans="1:8" x14ac:dyDescent="0.15">
      <c r="A11" s="55" t="s">
        <v>256</v>
      </c>
      <c r="B11" s="56">
        <v>8136837</v>
      </c>
      <c r="C11" s="56">
        <v>305824</v>
      </c>
      <c r="D11" s="56" t="s">
        <v>236</v>
      </c>
      <c r="E11" s="56">
        <v>8442660</v>
      </c>
      <c r="F11" s="56">
        <v>6847010</v>
      </c>
      <c r="G11" s="56">
        <v>100455</v>
      </c>
      <c r="H11" s="56">
        <v>1595651</v>
      </c>
    </row>
    <row r="12" spans="1:8" x14ac:dyDescent="0.15">
      <c r="A12" s="55" t="s">
        <v>257</v>
      </c>
      <c r="B12" s="56" t="s">
        <v>236</v>
      </c>
      <c r="C12" s="56" t="s">
        <v>236</v>
      </c>
      <c r="D12" s="56" t="s">
        <v>236</v>
      </c>
      <c r="E12" s="56" t="s">
        <v>236</v>
      </c>
      <c r="F12" s="56" t="s">
        <v>236</v>
      </c>
      <c r="G12" s="56" t="s">
        <v>236</v>
      </c>
      <c r="H12" s="56" t="s">
        <v>236</v>
      </c>
    </row>
    <row r="13" spans="1:8" x14ac:dyDescent="0.15">
      <c r="A13" s="55" t="s">
        <v>258</v>
      </c>
      <c r="B13" s="56" t="s">
        <v>236</v>
      </c>
      <c r="C13" s="56" t="s">
        <v>236</v>
      </c>
      <c r="D13" s="56" t="s">
        <v>236</v>
      </c>
      <c r="E13" s="56" t="s">
        <v>236</v>
      </c>
      <c r="F13" s="56" t="s">
        <v>236</v>
      </c>
      <c r="G13" s="56" t="s">
        <v>236</v>
      </c>
      <c r="H13" s="56" t="s">
        <v>236</v>
      </c>
    </row>
    <row r="14" spans="1:8" x14ac:dyDescent="0.15">
      <c r="A14" s="55" t="s">
        <v>259</v>
      </c>
      <c r="B14" s="56" t="s">
        <v>236</v>
      </c>
      <c r="C14" s="56" t="s">
        <v>236</v>
      </c>
      <c r="D14" s="56" t="s">
        <v>236</v>
      </c>
      <c r="E14" s="56" t="s">
        <v>236</v>
      </c>
      <c r="F14" s="56" t="s">
        <v>236</v>
      </c>
      <c r="G14" s="56" t="s">
        <v>236</v>
      </c>
      <c r="H14" s="56" t="s">
        <v>236</v>
      </c>
    </row>
    <row r="15" spans="1:8" x14ac:dyDescent="0.15">
      <c r="A15" s="55" t="s">
        <v>260</v>
      </c>
      <c r="B15" s="56" t="s">
        <v>236</v>
      </c>
      <c r="C15" s="56" t="s">
        <v>236</v>
      </c>
      <c r="D15" s="56" t="s">
        <v>236</v>
      </c>
      <c r="E15" s="56" t="s">
        <v>236</v>
      </c>
      <c r="F15" s="56" t="s">
        <v>236</v>
      </c>
      <c r="G15" s="56" t="s">
        <v>236</v>
      </c>
      <c r="H15" s="56" t="s">
        <v>236</v>
      </c>
    </row>
    <row r="16" spans="1:8" x14ac:dyDescent="0.15">
      <c r="A16" s="55" t="s">
        <v>261</v>
      </c>
      <c r="B16" s="56">
        <v>536895</v>
      </c>
      <c r="C16" s="56">
        <v>39149</v>
      </c>
      <c r="D16" s="56">
        <v>254808</v>
      </c>
      <c r="E16" s="56">
        <v>321237</v>
      </c>
      <c r="F16" s="56" t="s">
        <v>236</v>
      </c>
      <c r="G16" s="56" t="s">
        <v>236</v>
      </c>
      <c r="H16" s="56">
        <v>321237</v>
      </c>
    </row>
    <row r="17" spans="1:8" x14ac:dyDescent="0.15">
      <c r="A17" s="55" t="s">
        <v>262</v>
      </c>
      <c r="B17" s="56">
        <v>178836544</v>
      </c>
      <c r="C17" s="56">
        <v>1110296</v>
      </c>
      <c r="D17" s="56">
        <v>616876</v>
      </c>
      <c r="E17" s="56">
        <v>179329964</v>
      </c>
      <c r="F17" s="56">
        <v>115853123</v>
      </c>
      <c r="G17" s="56">
        <v>3468967</v>
      </c>
      <c r="H17" s="56">
        <v>63476841</v>
      </c>
    </row>
    <row r="18" spans="1:8" x14ac:dyDescent="0.15">
      <c r="A18" s="55" t="s">
        <v>263</v>
      </c>
      <c r="B18" s="56" t="s">
        <v>236</v>
      </c>
      <c r="C18" s="56" t="s">
        <v>236</v>
      </c>
      <c r="D18" s="56" t="s">
        <v>236</v>
      </c>
      <c r="E18" s="56" t="s">
        <v>236</v>
      </c>
      <c r="F18" s="56" t="s">
        <v>236</v>
      </c>
      <c r="G18" s="56" t="s">
        <v>236</v>
      </c>
      <c r="H18" s="56" t="s">
        <v>236</v>
      </c>
    </row>
    <row r="19" spans="1:8" x14ac:dyDescent="0.15">
      <c r="A19" s="55" t="s">
        <v>264</v>
      </c>
      <c r="B19" s="56">
        <v>179239</v>
      </c>
      <c r="C19" s="56">
        <v>10080</v>
      </c>
      <c r="D19" s="56">
        <v>0</v>
      </c>
      <c r="E19" s="56">
        <v>189319</v>
      </c>
      <c r="F19" s="56" t="s">
        <v>236</v>
      </c>
      <c r="G19" s="56" t="s">
        <v>236</v>
      </c>
      <c r="H19" s="56">
        <v>189319</v>
      </c>
    </row>
    <row r="20" spans="1:8" x14ac:dyDescent="0.15">
      <c r="A20" s="55" t="s">
        <v>265</v>
      </c>
      <c r="B20" s="56">
        <v>9370</v>
      </c>
      <c r="C20" s="56">
        <v>0</v>
      </c>
      <c r="D20" s="56" t="s">
        <v>236</v>
      </c>
      <c r="E20" s="56">
        <v>9370</v>
      </c>
      <c r="F20" s="56" t="s">
        <v>236</v>
      </c>
      <c r="G20" s="56" t="s">
        <v>236</v>
      </c>
      <c r="H20" s="56">
        <v>9370</v>
      </c>
    </row>
    <row r="21" spans="1:8" x14ac:dyDescent="0.15">
      <c r="A21" s="55" t="s">
        <v>266</v>
      </c>
      <c r="B21" s="56" t="s">
        <v>236</v>
      </c>
      <c r="C21" s="56" t="s">
        <v>236</v>
      </c>
      <c r="D21" s="56" t="s">
        <v>236</v>
      </c>
      <c r="E21" s="56" t="s">
        <v>236</v>
      </c>
      <c r="F21" s="56" t="s">
        <v>236</v>
      </c>
      <c r="G21" s="56" t="s">
        <v>236</v>
      </c>
      <c r="H21" s="56" t="s">
        <v>236</v>
      </c>
    </row>
    <row r="22" spans="1:8" x14ac:dyDescent="0.15">
      <c r="A22" s="55" t="s">
        <v>267</v>
      </c>
      <c r="B22" s="56">
        <v>0</v>
      </c>
      <c r="C22" s="56" t="s">
        <v>236</v>
      </c>
      <c r="D22" s="56" t="s">
        <v>236</v>
      </c>
      <c r="E22" s="56">
        <v>0</v>
      </c>
      <c r="F22" s="56" t="s">
        <v>236</v>
      </c>
      <c r="G22" s="56" t="s">
        <v>236</v>
      </c>
      <c r="H22" s="56">
        <v>0</v>
      </c>
    </row>
    <row r="23" spans="1:8" x14ac:dyDescent="0.15">
      <c r="A23" s="55" t="s">
        <v>268</v>
      </c>
      <c r="B23" s="56" t="s">
        <v>236</v>
      </c>
      <c r="C23" s="56" t="s">
        <v>236</v>
      </c>
      <c r="D23" s="56" t="s">
        <v>236</v>
      </c>
      <c r="E23" s="56" t="s">
        <v>236</v>
      </c>
      <c r="F23" s="56" t="s">
        <v>236</v>
      </c>
      <c r="G23" s="56" t="s">
        <v>236</v>
      </c>
      <c r="H23" s="56" t="s">
        <v>236</v>
      </c>
    </row>
    <row r="24" spans="1:8" x14ac:dyDescent="0.15">
      <c r="A24" s="55" t="s">
        <v>269</v>
      </c>
      <c r="B24" s="56">
        <v>2825765</v>
      </c>
      <c r="C24" s="56" t="s">
        <v>236</v>
      </c>
      <c r="D24" s="56" t="s">
        <v>236</v>
      </c>
      <c r="E24" s="56">
        <v>2825765</v>
      </c>
      <c r="F24" s="56" t="s">
        <v>236</v>
      </c>
      <c r="G24" s="56" t="s">
        <v>236</v>
      </c>
      <c r="H24" s="56">
        <v>2825765</v>
      </c>
    </row>
    <row r="25" spans="1:8" x14ac:dyDescent="0.15">
      <c r="A25" s="55" t="s">
        <v>270</v>
      </c>
      <c r="B25" s="56" t="s">
        <v>236</v>
      </c>
      <c r="C25" s="56" t="s">
        <v>236</v>
      </c>
      <c r="D25" s="56" t="s">
        <v>236</v>
      </c>
      <c r="E25" s="56" t="s">
        <v>236</v>
      </c>
      <c r="F25" s="56" t="s">
        <v>236</v>
      </c>
      <c r="G25" s="56" t="s">
        <v>236</v>
      </c>
      <c r="H25" s="56" t="s">
        <v>236</v>
      </c>
    </row>
    <row r="26" spans="1:8" x14ac:dyDescent="0.15">
      <c r="A26" s="55" t="s">
        <v>271</v>
      </c>
      <c r="B26" s="56" t="s">
        <v>236</v>
      </c>
      <c r="C26" s="56" t="s">
        <v>236</v>
      </c>
      <c r="D26" s="56" t="s">
        <v>236</v>
      </c>
      <c r="E26" s="56" t="s">
        <v>236</v>
      </c>
      <c r="F26" s="56" t="s">
        <v>236</v>
      </c>
      <c r="G26" s="56" t="s">
        <v>236</v>
      </c>
      <c r="H26" s="56" t="s">
        <v>236</v>
      </c>
    </row>
    <row r="27" spans="1:8" x14ac:dyDescent="0.15">
      <c r="A27" s="55" t="s">
        <v>272</v>
      </c>
      <c r="B27" s="56" t="s">
        <v>236</v>
      </c>
      <c r="C27" s="56" t="s">
        <v>236</v>
      </c>
      <c r="D27" s="56" t="s">
        <v>236</v>
      </c>
      <c r="E27" s="56" t="s">
        <v>236</v>
      </c>
      <c r="F27" s="56" t="s">
        <v>236</v>
      </c>
      <c r="G27" s="56" t="s">
        <v>236</v>
      </c>
      <c r="H27" s="56" t="s">
        <v>236</v>
      </c>
    </row>
    <row r="28" spans="1:8" x14ac:dyDescent="0.15">
      <c r="A28" s="55" t="s">
        <v>273</v>
      </c>
      <c r="B28" s="56" t="s">
        <v>236</v>
      </c>
      <c r="C28" s="56" t="s">
        <v>236</v>
      </c>
      <c r="D28" s="56" t="s">
        <v>236</v>
      </c>
      <c r="E28" s="56" t="s">
        <v>236</v>
      </c>
      <c r="F28" s="56" t="s">
        <v>236</v>
      </c>
      <c r="G28" s="56" t="s">
        <v>236</v>
      </c>
      <c r="H28" s="56" t="s">
        <v>236</v>
      </c>
    </row>
    <row r="29" spans="1:8" x14ac:dyDescent="0.15">
      <c r="A29" s="55" t="s">
        <v>274</v>
      </c>
      <c r="B29" s="56" t="s">
        <v>236</v>
      </c>
      <c r="C29" s="56" t="s">
        <v>236</v>
      </c>
      <c r="D29" s="56" t="s">
        <v>236</v>
      </c>
      <c r="E29" s="56" t="s">
        <v>236</v>
      </c>
      <c r="F29" s="56" t="s">
        <v>236</v>
      </c>
      <c r="G29" s="56" t="s">
        <v>236</v>
      </c>
      <c r="H29" s="56" t="s">
        <v>236</v>
      </c>
    </row>
    <row r="30" spans="1:8" x14ac:dyDescent="0.15">
      <c r="A30" s="55" t="s">
        <v>275</v>
      </c>
      <c r="B30" s="56">
        <v>2929</v>
      </c>
      <c r="C30" s="56" t="s">
        <v>236</v>
      </c>
      <c r="D30" s="56" t="s">
        <v>236</v>
      </c>
      <c r="E30" s="56">
        <v>2929</v>
      </c>
      <c r="F30" s="56" t="s">
        <v>236</v>
      </c>
      <c r="G30" s="56" t="s">
        <v>236</v>
      </c>
      <c r="H30" s="56">
        <v>2929</v>
      </c>
    </row>
    <row r="31" spans="1:8" x14ac:dyDescent="0.15">
      <c r="A31" s="55" t="s">
        <v>276</v>
      </c>
      <c r="B31" s="56">
        <v>1401</v>
      </c>
      <c r="C31" s="56" t="s">
        <v>236</v>
      </c>
      <c r="D31" s="56" t="s">
        <v>236</v>
      </c>
      <c r="E31" s="56">
        <v>1401</v>
      </c>
      <c r="F31" s="56" t="s">
        <v>236</v>
      </c>
      <c r="G31" s="56" t="s">
        <v>236</v>
      </c>
      <c r="H31" s="56">
        <v>1401</v>
      </c>
    </row>
    <row r="32" spans="1:8" x14ac:dyDescent="0.15">
      <c r="A32" s="55" t="s">
        <v>277</v>
      </c>
      <c r="B32" s="56" t="s">
        <v>236</v>
      </c>
      <c r="C32" s="56" t="s">
        <v>236</v>
      </c>
      <c r="D32" s="56" t="s">
        <v>236</v>
      </c>
      <c r="E32" s="56" t="s">
        <v>236</v>
      </c>
      <c r="F32" s="56" t="s">
        <v>236</v>
      </c>
      <c r="G32" s="56" t="s">
        <v>236</v>
      </c>
      <c r="H32" s="56" t="s">
        <v>236</v>
      </c>
    </row>
    <row r="33" spans="1:8" x14ac:dyDescent="0.15">
      <c r="A33" s="55" t="s">
        <v>278</v>
      </c>
      <c r="B33" s="56" t="s">
        <v>236</v>
      </c>
      <c r="C33" s="56" t="s">
        <v>236</v>
      </c>
      <c r="D33" s="56" t="s">
        <v>236</v>
      </c>
      <c r="E33" s="56" t="s">
        <v>236</v>
      </c>
      <c r="F33" s="56" t="s">
        <v>236</v>
      </c>
      <c r="G33" s="56" t="s">
        <v>236</v>
      </c>
      <c r="H33" s="56" t="s">
        <v>236</v>
      </c>
    </row>
    <row r="34" spans="1:8" x14ac:dyDescent="0.15">
      <c r="A34" s="55" t="s">
        <v>279</v>
      </c>
      <c r="B34" s="56" t="s">
        <v>236</v>
      </c>
      <c r="C34" s="56" t="s">
        <v>236</v>
      </c>
      <c r="D34" s="56" t="s">
        <v>236</v>
      </c>
      <c r="E34" s="56" t="s">
        <v>236</v>
      </c>
      <c r="F34" s="56" t="s">
        <v>236</v>
      </c>
      <c r="G34" s="56" t="s">
        <v>236</v>
      </c>
      <c r="H34" s="56" t="s">
        <v>236</v>
      </c>
    </row>
    <row r="35" spans="1:8" x14ac:dyDescent="0.15">
      <c r="A35" s="55" t="s">
        <v>280</v>
      </c>
      <c r="B35" s="56" t="s">
        <v>236</v>
      </c>
      <c r="C35" s="56" t="s">
        <v>236</v>
      </c>
      <c r="D35" s="56" t="s">
        <v>236</v>
      </c>
      <c r="E35" s="56" t="s">
        <v>236</v>
      </c>
      <c r="F35" s="56" t="s">
        <v>236</v>
      </c>
      <c r="G35" s="56" t="s">
        <v>236</v>
      </c>
      <c r="H35" s="56" t="s">
        <v>236</v>
      </c>
    </row>
    <row r="36" spans="1:8" x14ac:dyDescent="0.15">
      <c r="A36" s="55" t="s">
        <v>281</v>
      </c>
      <c r="B36" s="56" t="s">
        <v>236</v>
      </c>
      <c r="C36" s="56" t="s">
        <v>236</v>
      </c>
      <c r="D36" s="56" t="s">
        <v>236</v>
      </c>
      <c r="E36" s="56" t="s">
        <v>236</v>
      </c>
      <c r="F36" s="56" t="s">
        <v>236</v>
      </c>
      <c r="G36" s="56" t="s">
        <v>236</v>
      </c>
      <c r="H36" s="56" t="s">
        <v>236</v>
      </c>
    </row>
    <row r="37" spans="1:8" x14ac:dyDescent="0.15">
      <c r="A37" s="55" t="s">
        <v>282</v>
      </c>
      <c r="B37" s="56" t="s">
        <v>236</v>
      </c>
      <c r="C37" s="56" t="s">
        <v>236</v>
      </c>
      <c r="D37" s="56" t="s">
        <v>236</v>
      </c>
      <c r="E37" s="56" t="s">
        <v>236</v>
      </c>
      <c r="F37" s="56" t="s">
        <v>236</v>
      </c>
      <c r="G37" s="56" t="s">
        <v>236</v>
      </c>
      <c r="H37" s="56" t="s">
        <v>236</v>
      </c>
    </row>
    <row r="38" spans="1:8" x14ac:dyDescent="0.15">
      <c r="A38" s="55" t="s">
        <v>283</v>
      </c>
      <c r="B38" s="56">
        <v>188006</v>
      </c>
      <c r="C38" s="56" t="s">
        <v>236</v>
      </c>
      <c r="D38" s="56" t="s">
        <v>236</v>
      </c>
      <c r="E38" s="56">
        <v>188006</v>
      </c>
      <c r="F38" s="56">
        <v>150775</v>
      </c>
      <c r="G38" s="56">
        <v>7987</v>
      </c>
      <c r="H38" s="56">
        <v>37231</v>
      </c>
    </row>
    <row r="39" spans="1:8" x14ac:dyDescent="0.15">
      <c r="A39" s="55" t="s">
        <v>284</v>
      </c>
      <c r="B39" s="56" t="s">
        <v>236</v>
      </c>
      <c r="C39" s="56" t="s">
        <v>236</v>
      </c>
      <c r="D39" s="56" t="s">
        <v>236</v>
      </c>
      <c r="E39" s="56" t="s">
        <v>236</v>
      </c>
      <c r="F39" s="56" t="s">
        <v>236</v>
      </c>
      <c r="G39" s="56" t="s">
        <v>236</v>
      </c>
      <c r="H39" s="56" t="s">
        <v>236</v>
      </c>
    </row>
    <row r="40" spans="1:8" x14ac:dyDescent="0.15">
      <c r="A40" s="55" t="s">
        <v>285</v>
      </c>
      <c r="B40" s="56" t="s">
        <v>236</v>
      </c>
      <c r="C40" s="56" t="s">
        <v>236</v>
      </c>
      <c r="D40" s="56" t="s">
        <v>236</v>
      </c>
      <c r="E40" s="56" t="s">
        <v>236</v>
      </c>
      <c r="F40" s="56" t="s">
        <v>236</v>
      </c>
      <c r="G40" s="56" t="s">
        <v>236</v>
      </c>
      <c r="H40" s="56" t="s">
        <v>236</v>
      </c>
    </row>
    <row r="41" spans="1:8" x14ac:dyDescent="0.15">
      <c r="A41" s="55" t="s">
        <v>286</v>
      </c>
      <c r="B41" s="56" t="s">
        <v>236</v>
      </c>
      <c r="C41" s="56" t="s">
        <v>236</v>
      </c>
      <c r="D41" s="56" t="s">
        <v>236</v>
      </c>
      <c r="E41" s="56" t="s">
        <v>236</v>
      </c>
      <c r="F41" s="56" t="s">
        <v>236</v>
      </c>
      <c r="G41" s="56" t="s">
        <v>236</v>
      </c>
      <c r="H41" s="56" t="s">
        <v>236</v>
      </c>
    </row>
    <row r="42" spans="1:8" x14ac:dyDescent="0.15">
      <c r="A42" s="55" t="s">
        <v>287</v>
      </c>
      <c r="B42" s="56" t="s">
        <v>236</v>
      </c>
      <c r="C42" s="56" t="s">
        <v>236</v>
      </c>
      <c r="D42" s="56" t="s">
        <v>236</v>
      </c>
      <c r="E42" s="56" t="s">
        <v>236</v>
      </c>
      <c r="F42" s="56" t="s">
        <v>236</v>
      </c>
      <c r="G42" s="56" t="s">
        <v>236</v>
      </c>
      <c r="H42" s="56" t="s">
        <v>236</v>
      </c>
    </row>
    <row r="43" spans="1:8" x14ac:dyDescent="0.15">
      <c r="A43" s="55" t="s">
        <v>288</v>
      </c>
      <c r="B43" s="56" t="s">
        <v>236</v>
      </c>
      <c r="C43" s="56" t="s">
        <v>236</v>
      </c>
      <c r="D43" s="56" t="s">
        <v>236</v>
      </c>
      <c r="E43" s="56" t="s">
        <v>236</v>
      </c>
      <c r="F43" s="56" t="s">
        <v>236</v>
      </c>
      <c r="G43" s="56" t="s">
        <v>236</v>
      </c>
      <c r="H43" s="56" t="s">
        <v>236</v>
      </c>
    </row>
    <row r="44" spans="1:8" x14ac:dyDescent="0.15">
      <c r="A44" s="55" t="s">
        <v>289</v>
      </c>
      <c r="B44" s="56" t="s">
        <v>236</v>
      </c>
      <c r="C44" s="56" t="s">
        <v>236</v>
      </c>
      <c r="D44" s="56" t="s">
        <v>236</v>
      </c>
      <c r="E44" s="56" t="s">
        <v>236</v>
      </c>
      <c r="F44" s="56" t="s">
        <v>236</v>
      </c>
      <c r="G44" s="56" t="s">
        <v>236</v>
      </c>
      <c r="H44" s="56" t="s">
        <v>236</v>
      </c>
    </row>
    <row r="45" spans="1:8" x14ac:dyDescent="0.15">
      <c r="A45" s="55" t="s">
        <v>290</v>
      </c>
      <c r="B45" s="56" t="s">
        <v>236</v>
      </c>
      <c r="C45" s="56" t="s">
        <v>236</v>
      </c>
      <c r="D45" s="56" t="s">
        <v>236</v>
      </c>
      <c r="E45" s="56" t="s">
        <v>236</v>
      </c>
      <c r="F45" s="56" t="s">
        <v>236</v>
      </c>
      <c r="G45" s="56" t="s">
        <v>236</v>
      </c>
      <c r="H45" s="56" t="s">
        <v>236</v>
      </c>
    </row>
    <row r="46" spans="1:8" x14ac:dyDescent="0.15">
      <c r="A46" s="55" t="s">
        <v>291</v>
      </c>
      <c r="B46" s="56">
        <v>19212964</v>
      </c>
      <c r="C46" s="56">
        <v>224926</v>
      </c>
      <c r="D46" s="56" t="s">
        <v>236</v>
      </c>
      <c r="E46" s="56">
        <v>19437890</v>
      </c>
      <c r="F46" s="56">
        <v>11339947</v>
      </c>
      <c r="G46" s="56">
        <v>325397</v>
      </c>
      <c r="H46" s="56">
        <v>8097943</v>
      </c>
    </row>
    <row r="47" spans="1:8" x14ac:dyDescent="0.15">
      <c r="A47" s="55" t="s">
        <v>292</v>
      </c>
      <c r="B47" s="56">
        <v>143935341</v>
      </c>
      <c r="C47" s="56">
        <v>620894</v>
      </c>
      <c r="D47" s="56" t="s">
        <v>236</v>
      </c>
      <c r="E47" s="56">
        <v>144556235</v>
      </c>
      <c r="F47" s="56">
        <v>96717003</v>
      </c>
      <c r="G47" s="56">
        <v>2883009</v>
      </c>
      <c r="H47" s="56">
        <v>47839233</v>
      </c>
    </row>
    <row r="48" spans="1:8" x14ac:dyDescent="0.15">
      <c r="A48" s="55" t="s">
        <v>293</v>
      </c>
      <c r="B48" s="56">
        <v>11780</v>
      </c>
      <c r="C48" s="56" t="s">
        <v>236</v>
      </c>
      <c r="D48" s="56" t="s">
        <v>236</v>
      </c>
      <c r="E48" s="56">
        <v>11780</v>
      </c>
      <c r="F48" s="56">
        <v>742</v>
      </c>
      <c r="G48" s="56">
        <v>247</v>
      </c>
      <c r="H48" s="56">
        <v>11037</v>
      </c>
    </row>
    <row r="49" spans="1:8" x14ac:dyDescent="0.15">
      <c r="A49" s="55" t="s">
        <v>294</v>
      </c>
      <c r="B49" s="56" t="s">
        <v>236</v>
      </c>
      <c r="C49" s="56" t="s">
        <v>236</v>
      </c>
      <c r="D49" s="56" t="s">
        <v>236</v>
      </c>
      <c r="E49" s="56" t="s">
        <v>236</v>
      </c>
      <c r="F49" s="56" t="s">
        <v>236</v>
      </c>
      <c r="G49" s="56" t="s">
        <v>236</v>
      </c>
      <c r="H49" s="56" t="s">
        <v>236</v>
      </c>
    </row>
    <row r="50" spans="1:8" x14ac:dyDescent="0.15">
      <c r="A50" s="55" t="s">
        <v>295</v>
      </c>
      <c r="B50" s="56" t="s">
        <v>236</v>
      </c>
      <c r="C50" s="56" t="s">
        <v>236</v>
      </c>
      <c r="D50" s="56" t="s">
        <v>236</v>
      </c>
      <c r="E50" s="56" t="s">
        <v>236</v>
      </c>
      <c r="F50" s="56" t="s">
        <v>236</v>
      </c>
      <c r="G50" s="56" t="s">
        <v>236</v>
      </c>
      <c r="H50" s="56" t="s">
        <v>236</v>
      </c>
    </row>
    <row r="51" spans="1:8" x14ac:dyDescent="0.15">
      <c r="A51" s="55" t="s">
        <v>296</v>
      </c>
      <c r="B51" s="56" t="s">
        <v>236</v>
      </c>
      <c r="C51" s="56" t="s">
        <v>236</v>
      </c>
      <c r="D51" s="56" t="s">
        <v>236</v>
      </c>
      <c r="E51" s="56" t="s">
        <v>236</v>
      </c>
      <c r="F51" s="56" t="s">
        <v>236</v>
      </c>
      <c r="G51" s="56" t="s">
        <v>236</v>
      </c>
      <c r="H51" s="56" t="s">
        <v>236</v>
      </c>
    </row>
    <row r="52" spans="1:8" x14ac:dyDescent="0.15">
      <c r="A52" s="55" t="s">
        <v>297</v>
      </c>
      <c r="B52" s="56">
        <v>891123</v>
      </c>
      <c r="C52" s="56">
        <v>58537</v>
      </c>
      <c r="D52" s="56" t="s">
        <v>236</v>
      </c>
      <c r="E52" s="56">
        <v>949660</v>
      </c>
      <c r="F52" s="56">
        <v>435090</v>
      </c>
      <c r="G52" s="56">
        <v>23647</v>
      </c>
      <c r="H52" s="56">
        <v>514570</v>
      </c>
    </row>
    <row r="53" spans="1:8" x14ac:dyDescent="0.15">
      <c r="A53" s="55" t="s">
        <v>298</v>
      </c>
      <c r="B53" s="56" t="s">
        <v>236</v>
      </c>
      <c r="C53" s="56" t="s">
        <v>236</v>
      </c>
      <c r="D53" s="56" t="s">
        <v>236</v>
      </c>
      <c r="E53" s="56" t="s">
        <v>236</v>
      </c>
      <c r="F53" s="56" t="s">
        <v>236</v>
      </c>
      <c r="G53" s="56" t="s">
        <v>236</v>
      </c>
      <c r="H53" s="56" t="s">
        <v>236</v>
      </c>
    </row>
    <row r="54" spans="1:8" x14ac:dyDescent="0.15">
      <c r="A54" s="55" t="s">
        <v>299</v>
      </c>
      <c r="B54" s="56" t="s">
        <v>236</v>
      </c>
      <c r="C54" s="56" t="s">
        <v>236</v>
      </c>
      <c r="D54" s="56" t="s">
        <v>236</v>
      </c>
      <c r="E54" s="56" t="s">
        <v>236</v>
      </c>
      <c r="F54" s="56" t="s">
        <v>236</v>
      </c>
      <c r="G54" s="56" t="s">
        <v>236</v>
      </c>
      <c r="H54" s="56" t="s">
        <v>236</v>
      </c>
    </row>
    <row r="55" spans="1:8" x14ac:dyDescent="0.15">
      <c r="A55" s="55" t="s">
        <v>300</v>
      </c>
      <c r="B55" s="56" t="s">
        <v>236</v>
      </c>
      <c r="C55" s="56" t="s">
        <v>236</v>
      </c>
      <c r="D55" s="56" t="s">
        <v>236</v>
      </c>
      <c r="E55" s="56" t="s">
        <v>236</v>
      </c>
      <c r="F55" s="56" t="s">
        <v>236</v>
      </c>
      <c r="G55" s="56" t="s">
        <v>236</v>
      </c>
      <c r="H55" s="56" t="s">
        <v>236</v>
      </c>
    </row>
    <row r="56" spans="1:8" x14ac:dyDescent="0.15">
      <c r="A56" s="55" t="s">
        <v>301</v>
      </c>
      <c r="B56" s="56">
        <v>550416</v>
      </c>
      <c r="C56" s="56" t="s">
        <v>236</v>
      </c>
      <c r="D56" s="56" t="s">
        <v>236</v>
      </c>
      <c r="E56" s="56">
        <v>550416</v>
      </c>
      <c r="F56" s="56">
        <v>177234</v>
      </c>
      <c r="G56" s="56">
        <v>7706</v>
      </c>
      <c r="H56" s="56">
        <v>373182</v>
      </c>
    </row>
    <row r="57" spans="1:8" x14ac:dyDescent="0.15">
      <c r="A57" s="55" t="s">
        <v>302</v>
      </c>
      <c r="B57" s="56">
        <v>2618081</v>
      </c>
      <c r="C57" s="56">
        <v>37670</v>
      </c>
      <c r="D57" s="56" t="s">
        <v>236</v>
      </c>
      <c r="E57" s="56">
        <v>2655752</v>
      </c>
      <c r="F57" s="56">
        <v>1844681</v>
      </c>
      <c r="G57" s="56">
        <v>55258</v>
      </c>
      <c r="H57" s="56">
        <v>811071</v>
      </c>
    </row>
    <row r="58" spans="1:8" x14ac:dyDescent="0.15">
      <c r="A58" s="55" t="s">
        <v>303</v>
      </c>
      <c r="B58" s="56">
        <v>7486964</v>
      </c>
      <c r="C58" s="56">
        <v>25227</v>
      </c>
      <c r="D58" s="56" t="s">
        <v>236</v>
      </c>
      <c r="E58" s="56">
        <v>7512191</v>
      </c>
      <c r="F58" s="56">
        <v>5178190</v>
      </c>
      <c r="G58" s="56">
        <v>162504</v>
      </c>
      <c r="H58" s="56">
        <v>2334001</v>
      </c>
    </row>
    <row r="59" spans="1:8" x14ac:dyDescent="0.15">
      <c r="A59" s="55" t="s">
        <v>304</v>
      </c>
      <c r="B59" s="56">
        <v>110113</v>
      </c>
      <c r="C59" s="56" t="s">
        <v>236</v>
      </c>
      <c r="D59" s="56" t="s">
        <v>236</v>
      </c>
      <c r="E59" s="56">
        <v>110113</v>
      </c>
      <c r="F59" s="56">
        <v>9462</v>
      </c>
      <c r="G59" s="56">
        <v>3213</v>
      </c>
      <c r="H59" s="56">
        <v>100651</v>
      </c>
    </row>
    <row r="60" spans="1:8" x14ac:dyDescent="0.15">
      <c r="A60" s="55" t="s">
        <v>305</v>
      </c>
      <c r="B60" s="56" t="s">
        <v>236</v>
      </c>
      <c r="C60" s="56" t="s">
        <v>236</v>
      </c>
      <c r="D60" s="56" t="s">
        <v>236</v>
      </c>
      <c r="E60" s="56" t="s">
        <v>236</v>
      </c>
      <c r="F60" s="56" t="s">
        <v>236</v>
      </c>
      <c r="G60" s="56" t="s">
        <v>236</v>
      </c>
      <c r="H60" s="56" t="s">
        <v>236</v>
      </c>
    </row>
    <row r="61" spans="1:8" x14ac:dyDescent="0.15">
      <c r="A61" s="55" t="s">
        <v>306</v>
      </c>
      <c r="B61" s="56">
        <v>813051</v>
      </c>
      <c r="C61" s="56">
        <v>132963</v>
      </c>
      <c r="D61" s="56">
        <v>616876</v>
      </c>
      <c r="E61" s="56">
        <v>329138</v>
      </c>
      <c r="F61" s="56" t="s">
        <v>236</v>
      </c>
      <c r="G61" s="56" t="s">
        <v>236</v>
      </c>
      <c r="H61" s="56">
        <v>329138</v>
      </c>
    </row>
    <row r="62" spans="1:8" x14ac:dyDescent="0.15">
      <c r="A62" s="55" t="s">
        <v>307</v>
      </c>
      <c r="B62" s="56">
        <v>3801868</v>
      </c>
      <c r="C62" s="56">
        <v>160023</v>
      </c>
      <c r="D62" s="56">
        <v>8750</v>
      </c>
      <c r="E62" s="56">
        <v>3953141</v>
      </c>
      <c r="F62" s="56">
        <v>2926209</v>
      </c>
      <c r="G62" s="56">
        <v>185807</v>
      </c>
      <c r="H62" s="56">
        <v>1026932</v>
      </c>
    </row>
    <row r="63" spans="1:8" x14ac:dyDescent="0.15">
      <c r="A63" s="55" t="s">
        <v>308</v>
      </c>
      <c r="B63" s="56" t="s">
        <v>236</v>
      </c>
      <c r="C63" s="56" t="s">
        <v>236</v>
      </c>
      <c r="D63" s="56" t="s">
        <v>236</v>
      </c>
      <c r="E63" s="56" t="s">
        <v>236</v>
      </c>
      <c r="F63" s="56" t="s">
        <v>236</v>
      </c>
      <c r="G63" s="56" t="s">
        <v>236</v>
      </c>
      <c r="H63" s="56" t="s">
        <v>236</v>
      </c>
    </row>
    <row r="64" spans="1:8" x14ac:dyDescent="0.15">
      <c r="A64" s="55" t="s">
        <v>309</v>
      </c>
      <c r="B64" s="56">
        <v>3578378</v>
      </c>
      <c r="C64" s="56">
        <v>160023</v>
      </c>
      <c r="D64" s="56">
        <v>8750</v>
      </c>
      <c r="E64" s="56">
        <v>3729651</v>
      </c>
      <c r="F64" s="56">
        <v>2926209</v>
      </c>
      <c r="G64" s="56">
        <v>185807</v>
      </c>
      <c r="H64" s="56">
        <v>803442</v>
      </c>
    </row>
    <row r="65" spans="1:8" x14ac:dyDescent="0.15">
      <c r="A65" s="55" t="s">
        <v>310</v>
      </c>
      <c r="B65" s="56">
        <v>223490</v>
      </c>
      <c r="C65" s="56" t="s">
        <v>236</v>
      </c>
      <c r="D65" s="56" t="s">
        <v>236</v>
      </c>
      <c r="E65" s="56">
        <v>223490</v>
      </c>
      <c r="F65" s="56" t="s">
        <v>236</v>
      </c>
      <c r="G65" s="56" t="s">
        <v>236</v>
      </c>
      <c r="H65" s="56">
        <v>223490</v>
      </c>
    </row>
    <row r="66" spans="1:8" x14ac:dyDescent="0.15">
      <c r="A66" s="55" t="s">
        <v>11</v>
      </c>
      <c r="B66" s="56">
        <v>258272915</v>
      </c>
      <c r="C66" s="56">
        <v>2182161</v>
      </c>
      <c r="D66" s="56">
        <v>925754</v>
      </c>
      <c r="E66" s="56">
        <v>259529321</v>
      </c>
      <c r="F66" s="56">
        <v>163198212</v>
      </c>
      <c r="G66" s="56">
        <v>5025280</v>
      </c>
      <c r="H66" s="56">
        <v>96331109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6" sqref="B16"/>
    </sheetView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7" t="s">
        <v>132</v>
      </c>
    </row>
    <row r="2" spans="1:10" ht="13.5" x14ac:dyDescent="0.15">
      <c r="A2" s="6" t="s">
        <v>1</v>
      </c>
    </row>
    <row r="3" spans="1:10" ht="13.5" x14ac:dyDescent="0.15">
      <c r="A3" s="14" t="s">
        <v>133</v>
      </c>
    </row>
    <row r="4" spans="1:10" ht="13.5" x14ac:dyDescent="0.15">
      <c r="J4" s="2" t="s">
        <v>28</v>
      </c>
    </row>
    <row r="5" spans="1:10" ht="22.5" customHeight="1" x14ac:dyDescent="0.15">
      <c r="A5" s="33" t="s">
        <v>111</v>
      </c>
      <c r="B5" s="4" t="s">
        <v>134</v>
      </c>
      <c r="C5" s="1" t="s">
        <v>135</v>
      </c>
      <c r="D5" s="1" t="s">
        <v>136</v>
      </c>
      <c r="E5" s="1" t="s">
        <v>137</v>
      </c>
      <c r="F5" s="1" t="s">
        <v>138</v>
      </c>
      <c r="G5" s="1" t="s">
        <v>139</v>
      </c>
      <c r="H5" s="1" t="s">
        <v>140</v>
      </c>
      <c r="I5" s="1" t="s">
        <v>141</v>
      </c>
      <c r="J5" s="4" t="s">
        <v>142</v>
      </c>
    </row>
    <row r="6" spans="1:10" ht="18" customHeight="1" x14ac:dyDescent="0.15">
      <c r="A6" s="36">
        <v>25636827</v>
      </c>
      <c r="B6" s="25">
        <v>2920921</v>
      </c>
      <c r="C6" s="25">
        <v>2923656</v>
      </c>
      <c r="D6" s="25">
        <v>2949545</v>
      </c>
      <c r="E6" s="25">
        <v>2715901</v>
      </c>
      <c r="F6" s="25">
        <v>2535759</v>
      </c>
      <c r="G6" s="25">
        <v>8599435</v>
      </c>
      <c r="H6" s="25">
        <v>2149021</v>
      </c>
      <c r="I6" s="25">
        <f>A6-SUM(B6:H6)</f>
        <v>842589</v>
      </c>
      <c r="J6" s="25"/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6" sqref="B16"/>
    </sheetView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7" t="s">
        <v>152</v>
      </c>
    </row>
    <row r="2" spans="1:2" ht="13.5" x14ac:dyDescent="0.15">
      <c r="A2" s="6" t="s">
        <v>1</v>
      </c>
    </row>
    <row r="3" spans="1:2" ht="13.5" x14ac:dyDescent="0.15">
      <c r="A3" s="14" t="s">
        <v>153</v>
      </c>
    </row>
    <row r="4" spans="1:2" ht="13.5" x14ac:dyDescent="0.15">
      <c r="B4" s="2" t="s">
        <v>28</v>
      </c>
    </row>
    <row r="5" spans="1:2" ht="22.5" customHeight="1" x14ac:dyDescent="0.15">
      <c r="A5" s="38" t="s">
        <v>154</v>
      </c>
      <c r="B5" s="4" t="s">
        <v>155</v>
      </c>
    </row>
    <row r="6" spans="1:2" ht="18" customHeight="1" x14ac:dyDescent="0.15">
      <c r="A6" s="39" t="s">
        <v>156</v>
      </c>
      <c r="B6" s="21" t="s">
        <v>156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6" sqref="B16"/>
    </sheetView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7" t="s">
        <v>157</v>
      </c>
    </row>
    <row r="2" spans="1:6" ht="13.5" x14ac:dyDescent="0.15">
      <c r="A2" s="6" t="s">
        <v>1</v>
      </c>
    </row>
    <row r="3" spans="1:6" ht="13.5" x14ac:dyDescent="0.15">
      <c r="A3" s="6" t="s">
        <v>158</v>
      </c>
    </row>
    <row r="4" spans="1:6" ht="13.5" x14ac:dyDescent="0.15">
      <c r="F4" s="2" t="s">
        <v>28</v>
      </c>
    </row>
    <row r="5" spans="1:6" ht="22.5" customHeight="1" x14ac:dyDescent="0.15">
      <c r="A5" s="58" t="s">
        <v>159</v>
      </c>
      <c r="B5" s="58" t="s">
        <v>160</v>
      </c>
      <c r="C5" s="58" t="s">
        <v>161</v>
      </c>
      <c r="D5" s="58" t="s">
        <v>162</v>
      </c>
      <c r="E5" s="58"/>
      <c r="F5" s="58" t="s">
        <v>163</v>
      </c>
    </row>
    <row r="6" spans="1:6" ht="22.5" customHeight="1" x14ac:dyDescent="0.15">
      <c r="A6" s="58"/>
      <c r="B6" s="58"/>
      <c r="C6" s="58"/>
      <c r="D6" s="4" t="s">
        <v>164</v>
      </c>
      <c r="E6" s="4" t="s">
        <v>60</v>
      </c>
      <c r="F6" s="58"/>
    </row>
    <row r="7" spans="1:6" ht="18" customHeight="1" x14ac:dyDescent="0.15">
      <c r="A7" s="24" t="s">
        <v>165</v>
      </c>
      <c r="B7" s="27">
        <v>650014</v>
      </c>
      <c r="C7" s="8">
        <v>6924</v>
      </c>
      <c r="D7" s="8"/>
      <c r="E7" s="8"/>
      <c r="F7" s="27">
        <f>B7+C7-D7-E7</f>
        <v>656938</v>
      </c>
    </row>
    <row r="8" spans="1:6" ht="18" customHeight="1" x14ac:dyDescent="0.15">
      <c r="A8" s="24" t="s">
        <v>166</v>
      </c>
      <c r="B8" s="27">
        <v>32502</v>
      </c>
      <c r="C8" s="8"/>
      <c r="D8" s="8">
        <v>73</v>
      </c>
      <c r="E8" s="8"/>
      <c r="F8" s="27">
        <f>B8+C8-D8-E8</f>
        <v>32429</v>
      </c>
    </row>
    <row r="9" spans="1:6" ht="18" customHeight="1" x14ac:dyDescent="0.15">
      <c r="A9" s="24" t="s">
        <v>167</v>
      </c>
      <c r="B9" s="27">
        <v>2117576</v>
      </c>
      <c r="C9" s="8"/>
      <c r="D9" s="8">
        <v>67779</v>
      </c>
      <c r="E9" s="8"/>
      <c r="F9" s="27">
        <f>B9+C9-D9-E9</f>
        <v>2049797</v>
      </c>
    </row>
    <row r="10" spans="1:6" ht="18" customHeight="1" x14ac:dyDescent="0.15">
      <c r="A10" s="24" t="s">
        <v>168</v>
      </c>
      <c r="B10" s="27">
        <v>4000</v>
      </c>
      <c r="C10" s="8"/>
      <c r="D10" s="8">
        <v>3200</v>
      </c>
      <c r="E10" s="8"/>
      <c r="F10" s="27">
        <f>B10+C10-D10-E10</f>
        <v>800</v>
      </c>
    </row>
    <row r="11" spans="1:6" ht="18" customHeight="1" x14ac:dyDescent="0.15">
      <c r="A11" s="24" t="s">
        <v>169</v>
      </c>
      <c r="B11" s="27">
        <v>223731</v>
      </c>
      <c r="C11" s="8">
        <v>236052</v>
      </c>
      <c r="D11" s="8">
        <v>223731</v>
      </c>
      <c r="E11" s="8"/>
      <c r="F11" s="27">
        <f>B11+C11-D11-E11</f>
        <v>236052</v>
      </c>
    </row>
    <row r="12" spans="1:6" ht="18" customHeight="1" x14ac:dyDescent="0.15">
      <c r="A12" s="21" t="s">
        <v>11</v>
      </c>
      <c r="B12" s="27">
        <f>SUM(B7:B11)</f>
        <v>3027823</v>
      </c>
      <c r="C12" s="27">
        <f>SUM(C7:C11)</f>
        <v>242976</v>
      </c>
      <c r="D12" s="27">
        <f>SUM(D7:D11)</f>
        <v>294783</v>
      </c>
      <c r="E12" s="27">
        <f>SUM(E7:E11)</f>
        <v>0</v>
      </c>
      <c r="F12" s="27">
        <f>SUM(F7:F11)</f>
        <v>2976016</v>
      </c>
    </row>
  </sheetData>
  <mergeCells count="5">
    <mergeCell ref="A5:A6"/>
    <mergeCell ref="B5:B6"/>
    <mergeCell ref="C5:C6"/>
    <mergeCell ref="D5:E5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15" zoomScaleNormal="115" workbookViewId="0">
      <selection activeCell="B16" sqref="B16"/>
    </sheetView>
  </sheetViews>
  <sheetFormatPr defaultColWidth="8.875" defaultRowHeight="11.25" x14ac:dyDescent="0.15"/>
  <cols>
    <col min="1" max="1" width="17.75" style="5" customWidth="1"/>
    <col min="2" max="2" width="33.75" style="5" customWidth="1"/>
    <col min="3" max="3" width="16.875" style="5" customWidth="1"/>
    <col min="4" max="4" width="13.125" style="5" customWidth="1"/>
    <col min="5" max="5" width="33.875" style="5" customWidth="1"/>
    <col min="6" max="16384" width="8.875" style="5"/>
  </cols>
  <sheetData>
    <row r="1" spans="1:5" ht="21" x14ac:dyDescent="0.2">
      <c r="A1" s="7" t="s">
        <v>170</v>
      </c>
    </row>
    <row r="2" spans="1:5" ht="13.5" x14ac:dyDescent="0.15">
      <c r="A2" s="6" t="s">
        <v>1</v>
      </c>
    </row>
    <row r="3" spans="1:5" ht="13.5" x14ac:dyDescent="0.15">
      <c r="A3" s="14" t="s">
        <v>53</v>
      </c>
    </row>
    <row r="4" spans="1:5" ht="13.5" x14ac:dyDescent="0.15">
      <c r="E4" s="2" t="s">
        <v>28</v>
      </c>
    </row>
    <row r="5" spans="1:5" ht="22.5" customHeight="1" x14ac:dyDescent="0.15">
      <c r="A5" s="4" t="s">
        <v>159</v>
      </c>
      <c r="B5" s="4" t="s">
        <v>171</v>
      </c>
      <c r="C5" s="4" t="s">
        <v>172</v>
      </c>
      <c r="D5" s="4" t="s">
        <v>173</v>
      </c>
      <c r="E5" s="4" t="s">
        <v>174</v>
      </c>
    </row>
    <row r="6" spans="1:5" ht="18" customHeight="1" x14ac:dyDescent="0.15">
      <c r="A6" s="61" t="s">
        <v>175</v>
      </c>
      <c r="B6" s="40" t="s">
        <v>176</v>
      </c>
      <c r="C6" s="10" t="s">
        <v>177</v>
      </c>
      <c r="D6" s="41">
        <v>79059</v>
      </c>
      <c r="E6" s="10" t="s">
        <v>178</v>
      </c>
    </row>
    <row r="7" spans="1:5" ht="18" customHeight="1" x14ac:dyDescent="0.15">
      <c r="A7" s="61"/>
      <c r="B7" s="40" t="s">
        <v>179</v>
      </c>
      <c r="C7" s="10" t="s">
        <v>180</v>
      </c>
      <c r="D7" s="41">
        <v>7500</v>
      </c>
      <c r="E7" s="10" t="s">
        <v>181</v>
      </c>
    </row>
    <row r="8" spans="1:5" ht="18" customHeight="1" x14ac:dyDescent="0.15">
      <c r="A8" s="61"/>
      <c r="B8" s="40" t="s">
        <v>182</v>
      </c>
      <c r="C8" s="10" t="s">
        <v>183</v>
      </c>
      <c r="D8" s="41">
        <v>2695</v>
      </c>
      <c r="E8" s="10" t="s">
        <v>184</v>
      </c>
    </row>
    <row r="9" spans="1:5" ht="18" customHeight="1" x14ac:dyDescent="0.15">
      <c r="A9" s="62"/>
      <c r="B9" s="40"/>
      <c r="C9" s="42"/>
      <c r="D9" s="42"/>
      <c r="E9" s="26"/>
    </row>
    <row r="10" spans="1:5" ht="18" customHeight="1" x14ac:dyDescent="0.15">
      <c r="A10" s="63"/>
      <c r="B10" s="43" t="s">
        <v>185</v>
      </c>
      <c r="C10" s="44"/>
      <c r="D10" s="41">
        <f>SUM(D6:D9)</f>
        <v>89254</v>
      </c>
      <c r="E10" s="44"/>
    </row>
    <row r="11" spans="1:5" ht="18" customHeight="1" x14ac:dyDescent="0.15">
      <c r="A11" s="62" t="s">
        <v>186</v>
      </c>
      <c r="B11" s="10" t="s">
        <v>187</v>
      </c>
      <c r="C11" s="10" t="s">
        <v>188</v>
      </c>
      <c r="D11" s="41">
        <v>1533461</v>
      </c>
      <c r="E11" s="40" t="s">
        <v>189</v>
      </c>
    </row>
    <row r="12" spans="1:5" ht="18" customHeight="1" x14ac:dyDescent="0.15">
      <c r="A12" s="62"/>
      <c r="B12" s="10" t="s">
        <v>190</v>
      </c>
      <c r="C12" s="10" t="s">
        <v>191</v>
      </c>
      <c r="D12" s="41">
        <v>19634</v>
      </c>
      <c r="E12" s="40" t="s">
        <v>192</v>
      </c>
    </row>
    <row r="13" spans="1:5" ht="18" customHeight="1" x14ac:dyDescent="0.15">
      <c r="A13" s="62"/>
      <c r="B13" s="10" t="s">
        <v>193</v>
      </c>
      <c r="C13" s="10" t="s">
        <v>194</v>
      </c>
      <c r="D13" s="41">
        <v>44003</v>
      </c>
      <c r="E13" s="40" t="s">
        <v>195</v>
      </c>
    </row>
    <row r="14" spans="1:5" ht="18" customHeight="1" x14ac:dyDescent="0.15">
      <c r="A14" s="62"/>
      <c r="B14" s="10" t="s">
        <v>196</v>
      </c>
      <c r="C14" s="10" t="s">
        <v>197</v>
      </c>
      <c r="D14" s="41">
        <v>19234</v>
      </c>
      <c r="E14" s="40" t="s">
        <v>198</v>
      </c>
    </row>
    <row r="15" spans="1:5" ht="18" customHeight="1" x14ac:dyDescent="0.15">
      <c r="A15" s="62"/>
      <c r="B15" s="10" t="s">
        <v>199</v>
      </c>
      <c r="C15" s="10" t="s">
        <v>200</v>
      </c>
      <c r="D15" s="41">
        <v>36710</v>
      </c>
      <c r="E15" s="40" t="s">
        <v>201</v>
      </c>
    </row>
    <row r="16" spans="1:5" ht="18" customHeight="1" x14ac:dyDescent="0.15">
      <c r="A16" s="62"/>
      <c r="B16" s="10" t="s">
        <v>202</v>
      </c>
      <c r="C16" s="10" t="s">
        <v>203</v>
      </c>
      <c r="D16" s="41">
        <v>20407</v>
      </c>
      <c r="E16" s="40" t="s">
        <v>204</v>
      </c>
    </row>
    <row r="17" spans="1:5" ht="18" customHeight="1" x14ac:dyDescent="0.15">
      <c r="A17" s="62"/>
      <c r="B17" s="10" t="s">
        <v>205</v>
      </c>
      <c r="C17" s="10" t="s">
        <v>206</v>
      </c>
      <c r="D17" s="41">
        <v>223842</v>
      </c>
      <c r="E17" s="40" t="s">
        <v>207</v>
      </c>
    </row>
    <row r="18" spans="1:5" ht="18" customHeight="1" x14ac:dyDescent="0.15">
      <c r="A18" s="62"/>
      <c r="B18" s="10" t="s">
        <v>208</v>
      </c>
      <c r="C18" s="10" t="s">
        <v>191</v>
      </c>
      <c r="D18" s="41">
        <v>115569</v>
      </c>
      <c r="E18" s="40" t="s">
        <v>209</v>
      </c>
    </row>
    <row r="19" spans="1:5" ht="18" customHeight="1" x14ac:dyDescent="0.15">
      <c r="A19" s="62"/>
      <c r="B19" s="10" t="s">
        <v>210</v>
      </c>
      <c r="C19" s="42"/>
      <c r="D19" s="42">
        <v>1768872</v>
      </c>
      <c r="E19" s="42"/>
    </row>
    <row r="20" spans="1:5" ht="18" customHeight="1" x14ac:dyDescent="0.15">
      <c r="A20" s="63"/>
      <c r="B20" s="43" t="s">
        <v>185</v>
      </c>
      <c r="C20" s="44"/>
      <c r="D20" s="42">
        <f>SUM(D11:D19)</f>
        <v>3781732</v>
      </c>
      <c r="E20" s="44"/>
    </row>
    <row r="21" spans="1:5" ht="18" customHeight="1" x14ac:dyDescent="0.15">
      <c r="A21" s="21" t="s">
        <v>11</v>
      </c>
      <c r="B21" s="44"/>
      <c r="C21" s="44"/>
      <c r="D21" s="41">
        <f>D10+D20</f>
        <v>3870986</v>
      </c>
      <c r="E21" s="44"/>
    </row>
  </sheetData>
  <mergeCells count="2">
    <mergeCell ref="A6:A10"/>
    <mergeCell ref="A11:A20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16" sqref="B16"/>
    </sheetView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7" t="s">
        <v>211</v>
      </c>
    </row>
    <row r="2" spans="1:5" ht="13.5" x14ac:dyDescent="0.15">
      <c r="A2" s="6" t="s">
        <v>1</v>
      </c>
    </row>
    <row r="3" spans="1:5" ht="13.5" x14ac:dyDescent="0.15">
      <c r="A3" s="6" t="s">
        <v>153</v>
      </c>
    </row>
    <row r="4" spans="1:5" ht="13.5" x14ac:dyDescent="0.15">
      <c r="E4" s="2" t="s">
        <v>28</v>
      </c>
    </row>
    <row r="5" spans="1:5" ht="22.5" customHeight="1" x14ac:dyDescent="0.15">
      <c r="A5" s="4" t="s">
        <v>212</v>
      </c>
      <c r="B5" s="4" t="s">
        <v>159</v>
      </c>
      <c r="C5" s="58" t="s">
        <v>213</v>
      </c>
      <c r="D5" s="58"/>
      <c r="E5" s="4" t="s">
        <v>173</v>
      </c>
    </row>
    <row r="6" spans="1:5" ht="18" customHeight="1" x14ac:dyDescent="0.15">
      <c r="A6" s="63" t="s">
        <v>214</v>
      </c>
      <c r="B6" s="63" t="s">
        <v>215</v>
      </c>
      <c r="C6" s="62" t="s">
        <v>216</v>
      </c>
      <c r="D6" s="64"/>
      <c r="E6" s="8">
        <v>3163545</v>
      </c>
    </row>
    <row r="7" spans="1:5" ht="18" customHeight="1" x14ac:dyDescent="0.15">
      <c r="A7" s="63"/>
      <c r="B7" s="63"/>
      <c r="C7" s="62" t="s">
        <v>217</v>
      </c>
      <c r="D7" s="64"/>
      <c r="E7" s="8">
        <v>230289</v>
      </c>
    </row>
    <row r="8" spans="1:5" ht="18" customHeight="1" x14ac:dyDescent="0.15">
      <c r="A8" s="63"/>
      <c r="B8" s="63"/>
      <c r="C8" s="62" t="s">
        <v>218</v>
      </c>
      <c r="D8" s="64"/>
      <c r="E8" s="8">
        <v>9922274</v>
      </c>
    </row>
    <row r="9" spans="1:5" ht="18" customHeight="1" x14ac:dyDescent="0.15">
      <c r="A9" s="63"/>
      <c r="B9" s="63"/>
      <c r="C9" s="62" t="s">
        <v>219</v>
      </c>
      <c r="D9" s="64"/>
      <c r="E9" s="8">
        <v>508704</v>
      </c>
    </row>
    <row r="10" spans="1:5" ht="18" customHeight="1" x14ac:dyDescent="0.15">
      <c r="A10" s="63"/>
      <c r="B10" s="63"/>
      <c r="C10" s="62" t="s">
        <v>220</v>
      </c>
      <c r="D10" s="64"/>
      <c r="E10" s="8">
        <v>218230</v>
      </c>
    </row>
    <row r="11" spans="1:5" ht="18" customHeight="1" x14ac:dyDescent="0.15">
      <c r="A11" s="63"/>
      <c r="B11" s="63"/>
      <c r="C11" s="62" t="s">
        <v>210</v>
      </c>
      <c r="D11" s="64"/>
      <c r="E11" s="8">
        <f>E12-E6-E7-E8-E9-E10</f>
        <v>200671</v>
      </c>
    </row>
    <row r="12" spans="1:5" ht="18" customHeight="1" x14ac:dyDescent="0.15">
      <c r="A12" s="63"/>
      <c r="B12" s="63"/>
      <c r="C12" s="63" t="s">
        <v>99</v>
      </c>
      <c r="D12" s="64"/>
      <c r="E12" s="8">
        <v>14243713</v>
      </c>
    </row>
    <row r="13" spans="1:5" ht="18" customHeight="1" x14ac:dyDescent="0.15">
      <c r="A13" s="63"/>
      <c r="B13" s="63" t="s">
        <v>221</v>
      </c>
      <c r="C13" s="65" t="s">
        <v>222</v>
      </c>
      <c r="D13" s="24" t="s">
        <v>223</v>
      </c>
      <c r="E13" s="8">
        <v>249223</v>
      </c>
    </row>
    <row r="14" spans="1:5" ht="18" customHeight="1" x14ac:dyDescent="0.15">
      <c r="A14" s="63"/>
      <c r="B14" s="63"/>
      <c r="C14" s="63"/>
      <c r="D14" s="24" t="s">
        <v>224</v>
      </c>
      <c r="E14" s="8">
        <v>42406</v>
      </c>
    </row>
    <row r="15" spans="1:5" ht="18" customHeight="1" x14ac:dyDescent="0.15">
      <c r="A15" s="63"/>
      <c r="B15" s="63"/>
      <c r="C15" s="63"/>
      <c r="D15" s="21" t="s">
        <v>185</v>
      </c>
      <c r="E15" s="8">
        <f>SUM(E13:E14)</f>
        <v>291629</v>
      </c>
    </row>
    <row r="16" spans="1:5" ht="18" customHeight="1" x14ac:dyDescent="0.15">
      <c r="A16" s="63"/>
      <c r="B16" s="63"/>
      <c r="C16" s="65" t="s">
        <v>225</v>
      </c>
      <c r="D16" s="24" t="s">
        <v>223</v>
      </c>
      <c r="E16" s="8">
        <v>1164591</v>
      </c>
    </row>
    <row r="17" spans="1:5" ht="18" customHeight="1" x14ac:dyDescent="0.15">
      <c r="A17" s="63"/>
      <c r="B17" s="63"/>
      <c r="C17" s="63"/>
      <c r="D17" s="24" t="s">
        <v>224</v>
      </c>
      <c r="E17" s="8">
        <v>1198385</v>
      </c>
    </row>
    <row r="18" spans="1:5" ht="18" customHeight="1" x14ac:dyDescent="0.15">
      <c r="A18" s="63"/>
      <c r="B18" s="63"/>
      <c r="C18" s="63"/>
      <c r="D18" s="21" t="s">
        <v>185</v>
      </c>
      <c r="E18" s="8">
        <f>SUM(E16:E17)</f>
        <v>2362976</v>
      </c>
    </row>
    <row r="19" spans="1:5" ht="18" customHeight="1" x14ac:dyDescent="0.15">
      <c r="A19" s="64"/>
      <c r="B19" s="64"/>
      <c r="C19" s="63" t="s">
        <v>99</v>
      </c>
      <c r="D19" s="64"/>
      <c r="E19" s="8">
        <f>E15+E18</f>
        <v>2654605</v>
      </c>
    </row>
    <row r="20" spans="1:5" ht="18" customHeight="1" x14ac:dyDescent="0.15">
      <c r="A20" s="64"/>
      <c r="B20" s="63" t="s">
        <v>11</v>
      </c>
      <c r="C20" s="64"/>
      <c r="D20" s="64"/>
      <c r="E20" s="8">
        <f>E12+E19</f>
        <v>16898318</v>
      </c>
    </row>
    <row r="21" spans="1:5" ht="18" customHeight="1" x14ac:dyDescent="0.15">
      <c r="A21" s="66" t="s">
        <v>226</v>
      </c>
      <c r="B21" s="63" t="s">
        <v>215</v>
      </c>
      <c r="C21" s="62"/>
      <c r="D21" s="64"/>
      <c r="E21" s="8">
        <v>0</v>
      </c>
    </row>
    <row r="22" spans="1:5" ht="18" customHeight="1" x14ac:dyDescent="0.15">
      <c r="A22" s="71"/>
      <c r="B22" s="63"/>
      <c r="C22" s="63" t="s">
        <v>99</v>
      </c>
      <c r="D22" s="64"/>
      <c r="E22" s="8">
        <v>0</v>
      </c>
    </row>
    <row r="23" spans="1:5" ht="18" customHeight="1" x14ac:dyDescent="0.15">
      <c r="A23" s="71"/>
      <c r="B23" s="63" t="s">
        <v>221</v>
      </c>
      <c r="C23" s="65" t="s">
        <v>222</v>
      </c>
      <c r="D23" s="24" t="s">
        <v>223</v>
      </c>
      <c r="E23" s="8">
        <v>0</v>
      </c>
    </row>
    <row r="24" spans="1:5" ht="18" customHeight="1" x14ac:dyDescent="0.15">
      <c r="A24" s="71"/>
      <c r="B24" s="63"/>
      <c r="C24" s="63"/>
      <c r="D24" s="24" t="s">
        <v>224</v>
      </c>
      <c r="E24" s="8">
        <v>0</v>
      </c>
    </row>
    <row r="25" spans="1:5" ht="18" customHeight="1" x14ac:dyDescent="0.15">
      <c r="A25" s="71"/>
      <c r="B25" s="63"/>
      <c r="C25" s="63"/>
      <c r="D25" s="21" t="s">
        <v>185</v>
      </c>
      <c r="E25" s="8">
        <f>SUM(E23:E24)</f>
        <v>0</v>
      </c>
    </row>
    <row r="26" spans="1:5" ht="18" customHeight="1" x14ac:dyDescent="0.15">
      <c r="A26" s="71"/>
      <c r="B26" s="63"/>
      <c r="C26" s="65" t="s">
        <v>225</v>
      </c>
      <c r="D26" s="24" t="s">
        <v>223</v>
      </c>
      <c r="E26" s="8">
        <v>0</v>
      </c>
    </row>
    <row r="27" spans="1:5" ht="18" customHeight="1" x14ac:dyDescent="0.15">
      <c r="A27" s="71"/>
      <c r="B27" s="63"/>
      <c r="C27" s="63"/>
      <c r="D27" s="24" t="s">
        <v>224</v>
      </c>
      <c r="E27" s="8">
        <v>1053</v>
      </c>
    </row>
    <row r="28" spans="1:5" ht="18" customHeight="1" x14ac:dyDescent="0.15">
      <c r="A28" s="71"/>
      <c r="B28" s="63"/>
      <c r="C28" s="63"/>
      <c r="D28" s="21" t="s">
        <v>185</v>
      </c>
      <c r="E28" s="8">
        <f>SUM(E26:E27)</f>
        <v>1053</v>
      </c>
    </row>
    <row r="29" spans="1:5" ht="18" customHeight="1" x14ac:dyDescent="0.15">
      <c r="A29" s="71"/>
      <c r="B29" s="64"/>
      <c r="C29" s="63" t="s">
        <v>99</v>
      </c>
      <c r="D29" s="64"/>
      <c r="E29" s="8">
        <f>E22+E25+E28</f>
        <v>1053</v>
      </c>
    </row>
    <row r="30" spans="1:5" ht="18" customHeight="1" x14ac:dyDescent="0.15">
      <c r="A30" s="67"/>
      <c r="B30" s="63" t="s">
        <v>11</v>
      </c>
      <c r="C30" s="64"/>
      <c r="D30" s="64"/>
      <c r="E30" s="8">
        <f>E22+E29</f>
        <v>1053</v>
      </c>
    </row>
    <row r="31" spans="1:5" ht="18" customHeight="1" x14ac:dyDescent="0.15">
      <c r="A31" s="66" t="s">
        <v>227</v>
      </c>
      <c r="B31" s="68" t="s">
        <v>228</v>
      </c>
      <c r="C31" s="69"/>
      <c r="D31" s="70"/>
      <c r="E31" s="8">
        <f>E12+E22</f>
        <v>14243713</v>
      </c>
    </row>
    <row r="32" spans="1:5" ht="18" customHeight="1" x14ac:dyDescent="0.15">
      <c r="A32" s="67"/>
      <c r="B32" s="68" t="s">
        <v>229</v>
      </c>
      <c r="C32" s="69"/>
      <c r="D32" s="70"/>
      <c r="E32" s="8">
        <f>E19+E29</f>
        <v>2655658</v>
      </c>
    </row>
  </sheetData>
  <mergeCells count="27">
    <mergeCell ref="C23:C25"/>
    <mergeCell ref="C26:C28"/>
    <mergeCell ref="C29:D29"/>
    <mergeCell ref="B30:D30"/>
    <mergeCell ref="A31:A32"/>
    <mergeCell ref="B31:D31"/>
    <mergeCell ref="B32:D32"/>
    <mergeCell ref="A21:A30"/>
    <mergeCell ref="B21:B22"/>
    <mergeCell ref="C21:D21"/>
    <mergeCell ref="C22:D22"/>
    <mergeCell ref="B23:B29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B16" sqref="B16"/>
    </sheetView>
  </sheetViews>
  <sheetFormatPr defaultColWidth="8.875" defaultRowHeight="20.25" customHeight="1" x14ac:dyDescent="0.15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 x14ac:dyDescent="0.15">
      <c r="A1" s="72" t="s">
        <v>230</v>
      </c>
      <c r="B1" s="73"/>
      <c r="C1" s="73"/>
      <c r="D1" s="73"/>
      <c r="E1" s="73"/>
      <c r="F1" s="73"/>
    </row>
    <row r="2" spans="1:6" ht="20.25" customHeight="1" x14ac:dyDescent="0.15">
      <c r="A2" s="45" t="s">
        <v>1</v>
      </c>
      <c r="B2" s="45"/>
      <c r="C2" s="45"/>
      <c r="D2" s="45"/>
      <c r="E2" s="45"/>
      <c r="F2" s="46" t="s">
        <v>53</v>
      </c>
    </row>
    <row r="3" spans="1:6" ht="20.25" customHeight="1" x14ac:dyDescent="0.15">
      <c r="A3" s="45" t="s">
        <v>231</v>
      </c>
      <c r="B3" s="45"/>
      <c r="C3" s="45"/>
      <c r="D3" s="45"/>
      <c r="E3" s="45"/>
      <c r="F3" s="46" t="s">
        <v>232</v>
      </c>
    </row>
    <row r="4" spans="1:6" ht="20.25" customHeight="1" x14ac:dyDescent="0.15">
      <c r="A4" s="74" t="s">
        <v>159</v>
      </c>
      <c r="B4" s="76" t="s">
        <v>173</v>
      </c>
      <c r="C4" s="76" t="s">
        <v>233</v>
      </c>
      <c r="D4" s="76"/>
      <c r="E4" s="76"/>
      <c r="F4" s="76"/>
    </row>
    <row r="5" spans="1:6" ht="20.25" customHeight="1" x14ac:dyDescent="0.15">
      <c r="A5" s="74"/>
      <c r="B5" s="76"/>
      <c r="C5" s="76" t="s">
        <v>221</v>
      </c>
      <c r="D5" s="76" t="s">
        <v>234</v>
      </c>
      <c r="E5" s="76" t="s">
        <v>215</v>
      </c>
      <c r="F5" s="76" t="s">
        <v>60</v>
      </c>
    </row>
    <row r="6" spans="1:6" ht="20.25" customHeight="1" thickBot="1" x14ac:dyDescent="0.2">
      <c r="A6" s="75"/>
      <c r="B6" s="77"/>
      <c r="C6" s="77"/>
      <c r="D6" s="77"/>
      <c r="E6" s="77"/>
      <c r="F6" s="77"/>
    </row>
    <row r="7" spans="1:6" ht="20.25" customHeight="1" thickTop="1" x14ac:dyDescent="0.15">
      <c r="A7" s="47" t="s">
        <v>235</v>
      </c>
      <c r="B7" s="48">
        <v>18832539</v>
      </c>
      <c r="C7" s="48">
        <v>2364029</v>
      </c>
      <c r="D7" s="48">
        <v>1105132</v>
      </c>
      <c r="E7" s="48">
        <v>15363378</v>
      </c>
      <c r="F7" s="48" t="s">
        <v>236</v>
      </c>
    </row>
    <row r="8" spans="1:6" ht="20.25" customHeight="1" x14ac:dyDescent="0.15">
      <c r="A8" s="47" t="s">
        <v>237</v>
      </c>
      <c r="B8" s="48">
        <v>1966147</v>
      </c>
      <c r="C8" s="48">
        <v>291629</v>
      </c>
      <c r="D8" s="48">
        <v>1285400</v>
      </c>
      <c r="E8" s="48">
        <v>389118</v>
      </c>
      <c r="F8" s="48" t="s">
        <v>236</v>
      </c>
    </row>
    <row r="9" spans="1:6" ht="20.25" customHeight="1" x14ac:dyDescent="0.15">
      <c r="A9" s="47" t="s">
        <v>238</v>
      </c>
      <c r="B9" s="48">
        <v>18790</v>
      </c>
      <c r="C9" s="48" t="s">
        <v>236</v>
      </c>
      <c r="D9" s="48" t="s">
        <v>236</v>
      </c>
      <c r="E9" s="48">
        <v>18790</v>
      </c>
      <c r="F9" s="48" t="s">
        <v>236</v>
      </c>
    </row>
    <row r="10" spans="1:6" ht="20.25" customHeight="1" x14ac:dyDescent="0.15">
      <c r="A10" s="47" t="s">
        <v>60</v>
      </c>
      <c r="B10" s="48">
        <v>1054337</v>
      </c>
      <c r="C10" s="48" t="s">
        <v>236</v>
      </c>
      <c r="D10" s="48" t="s">
        <v>236</v>
      </c>
      <c r="E10" s="48">
        <v>1054337</v>
      </c>
      <c r="F10" s="48" t="s">
        <v>236</v>
      </c>
    </row>
    <row r="11" spans="1:6" ht="20.25" customHeight="1" x14ac:dyDescent="0.15">
      <c r="A11" s="49" t="s">
        <v>11</v>
      </c>
      <c r="B11" s="48">
        <v>21871813</v>
      </c>
      <c r="C11" s="48">
        <v>2655658</v>
      </c>
      <c r="D11" s="48">
        <v>2390532</v>
      </c>
      <c r="E11" s="48">
        <v>16825623</v>
      </c>
      <c r="F11" s="48" t="s">
        <v>236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7" t="s">
        <v>239</v>
      </c>
    </row>
    <row r="2" spans="1:2" ht="13.5" x14ac:dyDescent="0.15">
      <c r="A2" s="6" t="s">
        <v>1</v>
      </c>
    </row>
    <row r="3" spans="1:2" ht="13.5" x14ac:dyDescent="0.15">
      <c r="A3" s="6" t="s">
        <v>240</v>
      </c>
    </row>
    <row r="4" spans="1:2" ht="13.5" x14ac:dyDescent="0.15">
      <c r="B4" s="2" t="s">
        <v>28</v>
      </c>
    </row>
    <row r="5" spans="1:2" ht="22.5" customHeight="1" x14ac:dyDescent="0.15">
      <c r="A5" s="4" t="s">
        <v>56</v>
      </c>
      <c r="B5" s="4" t="s">
        <v>163</v>
      </c>
    </row>
    <row r="6" spans="1:2" ht="18" customHeight="1" x14ac:dyDescent="0.15">
      <c r="A6" s="24" t="s">
        <v>241</v>
      </c>
      <c r="B6" s="8">
        <v>1443038</v>
      </c>
    </row>
    <row r="7" spans="1:2" ht="18" customHeight="1" x14ac:dyDescent="0.15">
      <c r="A7" s="21" t="s">
        <v>11</v>
      </c>
      <c r="B7" s="27">
        <f>SUM(B6)</f>
        <v>1443038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B16" sqref="B16"/>
    </sheetView>
  </sheetViews>
  <sheetFormatPr defaultColWidth="8.875" defaultRowHeight="11.25" x14ac:dyDescent="0.15"/>
  <cols>
    <col min="1" max="1" width="30.875" style="50" customWidth="1"/>
    <col min="2" max="11" width="15.875" style="50" customWidth="1"/>
    <col min="12" max="16384" width="8.875" style="50"/>
  </cols>
  <sheetData>
    <row r="1" spans="1:9" ht="21" x14ac:dyDescent="0.15">
      <c r="A1" s="57" t="s">
        <v>311</v>
      </c>
      <c r="B1" s="57"/>
      <c r="C1" s="57"/>
      <c r="D1" s="57"/>
      <c r="E1" s="57"/>
      <c r="F1" s="57"/>
      <c r="G1" s="57"/>
      <c r="H1" s="57"/>
      <c r="I1" s="57"/>
    </row>
    <row r="2" spans="1:9" ht="13.5" x14ac:dyDescent="0.15">
      <c r="A2" s="51" t="s">
        <v>1</v>
      </c>
      <c r="B2" s="51"/>
      <c r="C2" s="51"/>
      <c r="D2" s="51"/>
      <c r="E2" s="51"/>
      <c r="F2" s="51"/>
      <c r="G2" s="51"/>
      <c r="H2" s="51"/>
      <c r="I2" s="52" t="s">
        <v>243</v>
      </c>
    </row>
    <row r="3" spans="1:9" ht="13.5" x14ac:dyDescent="0.15">
      <c r="A3" s="51" t="s">
        <v>231</v>
      </c>
      <c r="B3" s="51"/>
      <c r="C3" s="51"/>
      <c r="D3" s="51"/>
      <c r="E3" s="51"/>
      <c r="F3" s="51"/>
      <c r="G3" s="51"/>
      <c r="H3" s="51"/>
      <c r="I3" s="51"/>
    </row>
    <row r="4" spans="1:9" ht="13.5" x14ac:dyDescent="0.15">
      <c r="A4" s="51"/>
      <c r="B4" s="51"/>
      <c r="C4" s="51"/>
      <c r="D4" s="51"/>
      <c r="E4" s="51"/>
      <c r="F4" s="51"/>
      <c r="G4" s="51"/>
      <c r="H4" s="51"/>
      <c r="I4" s="52" t="s">
        <v>232</v>
      </c>
    </row>
    <row r="5" spans="1:9" ht="22.5" x14ac:dyDescent="0.15">
      <c r="A5" s="53" t="s">
        <v>159</v>
      </c>
      <c r="B5" s="54" t="s">
        <v>312</v>
      </c>
      <c r="C5" s="53" t="s">
        <v>313</v>
      </c>
      <c r="D5" s="53" t="s">
        <v>314</v>
      </c>
      <c r="E5" s="53" t="s">
        <v>315</v>
      </c>
      <c r="F5" s="53" t="s">
        <v>316</v>
      </c>
      <c r="G5" s="53" t="s">
        <v>317</v>
      </c>
      <c r="H5" s="53" t="s">
        <v>318</v>
      </c>
      <c r="I5" s="53" t="s">
        <v>11</v>
      </c>
    </row>
    <row r="6" spans="1:9" x14ac:dyDescent="0.15">
      <c r="A6" s="55" t="s">
        <v>251</v>
      </c>
      <c r="B6" s="56">
        <v>2193601</v>
      </c>
      <c r="C6" s="56">
        <v>12272520</v>
      </c>
      <c r="D6" s="56">
        <v>1460402</v>
      </c>
      <c r="E6" s="56">
        <v>4052531</v>
      </c>
      <c r="F6" s="56">
        <v>4061540</v>
      </c>
      <c r="G6" s="56">
        <v>775333</v>
      </c>
      <c r="H6" s="56">
        <v>7006696</v>
      </c>
      <c r="I6" s="56">
        <v>31827337</v>
      </c>
    </row>
    <row r="7" spans="1:9" x14ac:dyDescent="0.15">
      <c r="A7" s="55" t="s">
        <v>252</v>
      </c>
      <c r="B7" s="56">
        <v>692131</v>
      </c>
      <c r="C7" s="56">
        <v>2099584</v>
      </c>
      <c r="D7" s="56">
        <v>484884</v>
      </c>
      <c r="E7" s="56">
        <v>126081</v>
      </c>
      <c r="F7" s="56">
        <v>1014508</v>
      </c>
      <c r="G7" s="56">
        <v>84776</v>
      </c>
      <c r="H7" s="56">
        <v>1561484</v>
      </c>
      <c r="I7" s="56">
        <v>6063451</v>
      </c>
    </row>
    <row r="8" spans="1:9" x14ac:dyDescent="0.15">
      <c r="A8" s="55" t="s">
        <v>253</v>
      </c>
      <c r="B8" s="56" t="s">
        <v>236</v>
      </c>
      <c r="C8" s="56" t="s">
        <v>236</v>
      </c>
      <c r="D8" s="56" t="s">
        <v>236</v>
      </c>
      <c r="E8" s="56" t="s">
        <v>236</v>
      </c>
      <c r="F8" s="56" t="s">
        <v>236</v>
      </c>
      <c r="G8" s="56" t="s">
        <v>236</v>
      </c>
      <c r="H8" s="56" t="s">
        <v>236</v>
      </c>
      <c r="I8" s="56" t="s">
        <v>236</v>
      </c>
    </row>
    <row r="9" spans="1:9" x14ac:dyDescent="0.15">
      <c r="A9" s="55" t="s">
        <v>254</v>
      </c>
      <c r="B9" s="56">
        <v>1378061</v>
      </c>
      <c r="C9" s="56">
        <v>9324751</v>
      </c>
      <c r="D9" s="56">
        <v>960974</v>
      </c>
      <c r="E9" s="56">
        <v>3188652</v>
      </c>
      <c r="F9" s="56">
        <v>2824480</v>
      </c>
      <c r="G9" s="56">
        <v>639461</v>
      </c>
      <c r="H9" s="56">
        <v>5021627</v>
      </c>
      <c r="I9" s="56">
        <v>23341072</v>
      </c>
    </row>
    <row r="10" spans="1:9" x14ac:dyDescent="0.15">
      <c r="A10" s="55" t="s">
        <v>255</v>
      </c>
      <c r="B10" s="56">
        <v>15493</v>
      </c>
      <c r="C10" s="56">
        <v>286089</v>
      </c>
      <c r="D10" s="56">
        <v>9733</v>
      </c>
      <c r="E10" s="56">
        <v>112389</v>
      </c>
      <c r="F10" s="56">
        <v>25617</v>
      </c>
      <c r="G10" s="56">
        <v>3366</v>
      </c>
      <c r="H10" s="56">
        <v>51592</v>
      </c>
      <c r="I10" s="56">
        <v>505926</v>
      </c>
    </row>
    <row r="11" spans="1:9" x14ac:dyDescent="0.15">
      <c r="A11" s="55" t="s">
        <v>256</v>
      </c>
      <c r="B11" s="56">
        <v>107916</v>
      </c>
      <c r="C11" s="56">
        <v>280506</v>
      </c>
      <c r="D11" s="56">
        <v>4810</v>
      </c>
      <c r="E11" s="56">
        <v>625409</v>
      </c>
      <c r="F11" s="56">
        <v>159016</v>
      </c>
      <c r="G11" s="56">
        <v>46001</v>
      </c>
      <c r="H11" s="56">
        <v>371993</v>
      </c>
      <c r="I11" s="56">
        <v>1595651</v>
      </c>
    </row>
    <row r="12" spans="1:9" x14ac:dyDescent="0.15">
      <c r="A12" s="55" t="s">
        <v>257</v>
      </c>
      <c r="B12" s="56" t="s">
        <v>236</v>
      </c>
      <c r="C12" s="56" t="s">
        <v>236</v>
      </c>
      <c r="D12" s="56" t="s">
        <v>236</v>
      </c>
      <c r="E12" s="56" t="s">
        <v>236</v>
      </c>
      <c r="F12" s="56" t="s">
        <v>236</v>
      </c>
      <c r="G12" s="56" t="s">
        <v>236</v>
      </c>
      <c r="H12" s="56" t="s">
        <v>236</v>
      </c>
      <c r="I12" s="56" t="s">
        <v>236</v>
      </c>
    </row>
    <row r="13" spans="1:9" x14ac:dyDescent="0.15">
      <c r="A13" s="55" t="s">
        <v>258</v>
      </c>
      <c r="B13" s="56" t="s">
        <v>236</v>
      </c>
      <c r="C13" s="56" t="s">
        <v>236</v>
      </c>
      <c r="D13" s="56" t="s">
        <v>236</v>
      </c>
      <c r="E13" s="56" t="s">
        <v>236</v>
      </c>
      <c r="F13" s="56" t="s">
        <v>236</v>
      </c>
      <c r="G13" s="56" t="s">
        <v>236</v>
      </c>
      <c r="H13" s="56" t="s">
        <v>236</v>
      </c>
      <c r="I13" s="56" t="s">
        <v>236</v>
      </c>
    </row>
    <row r="14" spans="1:9" x14ac:dyDescent="0.15">
      <c r="A14" s="55" t="s">
        <v>259</v>
      </c>
      <c r="B14" s="56" t="s">
        <v>236</v>
      </c>
      <c r="C14" s="56" t="s">
        <v>236</v>
      </c>
      <c r="D14" s="56" t="s">
        <v>236</v>
      </c>
      <c r="E14" s="56" t="s">
        <v>236</v>
      </c>
      <c r="F14" s="56" t="s">
        <v>236</v>
      </c>
      <c r="G14" s="56" t="s">
        <v>236</v>
      </c>
      <c r="H14" s="56" t="s">
        <v>236</v>
      </c>
      <c r="I14" s="56" t="s">
        <v>236</v>
      </c>
    </row>
    <row r="15" spans="1:9" x14ac:dyDescent="0.15">
      <c r="A15" s="55" t="s">
        <v>260</v>
      </c>
      <c r="B15" s="56" t="s">
        <v>236</v>
      </c>
      <c r="C15" s="56" t="s">
        <v>236</v>
      </c>
      <c r="D15" s="56" t="s">
        <v>236</v>
      </c>
      <c r="E15" s="56" t="s">
        <v>236</v>
      </c>
      <c r="F15" s="56" t="s">
        <v>236</v>
      </c>
      <c r="G15" s="56" t="s">
        <v>236</v>
      </c>
      <c r="H15" s="56" t="s">
        <v>236</v>
      </c>
      <c r="I15" s="56" t="s">
        <v>236</v>
      </c>
    </row>
    <row r="16" spans="1:9" x14ac:dyDescent="0.15">
      <c r="A16" s="55" t="s">
        <v>261</v>
      </c>
      <c r="B16" s="56" t="s">
        <v>236</v>
      </c>
      <c r="C16" s="56">
        <v>281590</v>
      </c>
      <c r="D16" s="56" t="s">
        <v>236</v>
      </c>
      <c r="E16" s="56" t="s">
        <v>236</v>
      </c>
      <c r="F16" s="56">
        <v>37919</v>
      </c>
      <c r="G16" s="56">
        <v>1728</v>
      </c>
      <c r="H16" s="56" t="s">
        <v>236</v>
      </c>
      <c r="I16" s="56">
        <v>321237</v>
      </c>
    </row>
    <row r="17" spans="1:9" x14ac:dyDescent="0.15">
      <c r="A17" s="55" t="s">
        <v>262</v>
      </c>
      <c r="B17" s="56">
        <v>59389644</v>
      </c>
      <c r="C17" s="56">
        <v>149787</v>
      </c>
      <c r="D17" s="56">
        <v>10475</v>
      </c>
      <c r="E17" s="56">
        <v>7011</v>
      </c>
      <c r="F17" s="56">
        <v>3584091</v>
      </c>
      <c r="G17" s="56">
        <v>1021</v>
      </c>
      <c r="H17" s="56">
        <v>96709</v>
      </c>
      <c r="I17" s="56">
        <v>63476841</v>
      </c>
    </row>
    <row r="18" spans="1:9" x14ac:dyDescent="0.15">
      <c r="A18" s="55" t="s">
        <v>263</v>
      </c>
      <c r="B18" s="56" t="s">
        <v>236</v>
      </c>
      <c r="C18" s="56" t="s">
        <v>236</v>
      </c>
      <c r="D18" s="56" t="s">
        <v>236</v>
      </c>
      <c r="E18" s="56" t="s">
        <v>236</v>
      </c>
      <c r="F18" s="56" t="s">
        <v>236</v>
      </c>
      <c r="G18" s="56" t="s">
        <v>236</v>
      </c>
      <c r="H18" s="56" t="s">
        <v>236</v>
      </c>
      <c r="I18" s="56" t="s">
        <v>236</v>
      </c>
    </row>
    <row r="19" spans="1:9" x14ac:dyDescent="0.15">
      <c r="A19" s="55" t="s">
        <v>264</v>
      </c>
      <c r="B19" s="56">
        <v>145715</v>
      </c>
      <c r="C19" s="56">
        <v>40309</v>
      </c>
      <c r="D19" s="56">
        <v>2917</v>
      </c>
      <c r="E19" s="56" t="s">
        <v>236</v>
      </c>
      <c r="F19" s="56">
        <v>379</v>
      </c>
      <c r="G19" s="56" t="s">
        <v>236</v>
      </c>
      <c r="H19" s="56">
        <v>0</v>
      </c>
      <c r="I19" s="56">
        <v>189319</v>
      </c>
    </row>
    <row r="20" spans="1:9" x14ac:dyDescent="0.15">
      <c r="A20" s="55" t="s">
        <v>265</v>
      </c>
      <c r="B20" s="56">
        <v>5891</v>
      </c>
      <c r="C20" s="56">
        <v>0</v>
      </c>
      <c r="D20" s="56">
        <v>0</v>
      </c>
      <c r="E20" s="56">
        <v>0</v>
      </c>
      <c r="F20" s="56">
        <v>3479</v>
      </c>
      <c r="G20" s="56" t="s">
        <v>236</v>
      </c>
      <c r="H20" s="56">
        <v>0</v>
      </c>
      <c r="I20" s="56">
        <v>9370</v>
      </c>
    </row>
    <row r="21" spans="1:9" x14ac:dyDescent="0.15">
      <c r="A21" s="55" t="s">
        <v>266</v>
      </c>
      <c r="B21" s="56" t="s">
        <v>236</v>
      </c>
      <c r="C21" s="56" t="s">
        <v>236</v>
      </c>
      <c r="D21" s="56" t="s">
        <v>236</v>
      </c>
      <c r="E21" s="56" t="s">
        <v>236</v>
      </c>
      <c r="F21" s="56" t="s">
        <v>236</v>
      </c>
      <c r="G21" s="56" t="s">
        <v>236</v>
      </c>
      <c r="H21" s="56" t="s">
        <v>236</v>
      </c>
      <c r="I21" s="56" t="s">
        <v>236</v>
      </c>
    </row>
    <row r="22" spans="1:9" x14ac:dyDescent="0.15">
      <c r="A22" s="55" t="s">
        <v>267</v>
      </c>
      <c r="B22" s="56" t="s">
        <v>236</v>
      </c>
      <c r="C22" s="56" t="s">
        <v>236</v>
      </c>
      <c r="D22" s="56" t="s">
        <v>236</v>
      </c>
      <c r="E22" s="56" t="s">
        <v>236</v>
      </c>
      <c r="F22" s="56" t="s">
        <v>236</v>
      </c>
      <c r="G22" s="56" t="s">
        <v>236</v>
      </c>
      <c r="H22" s="56" t="s">
        <v>236</v>
      </c>
      <c r="I22" s="56">
        <v>0</v>
      </c>
    </row>
    <row r="23" spans="1:9" x14ac:dyDescent="0.15">
      <c r="A23" s="55" t="s">
        <v>268</v>
      </c>
      <c r="B23" s="56" t="s">
        <v>236</v>
      </c>
      <c r="C23" s="56" t="s">
        <v>236</v>
      </c>
      <c r="D23" s="56" t="s">
        <v>236</v>
      </c>
      <c r="E23" s="56" t="s">
        <v>236</v>
      </c>
      <c r="F23" s="56" t="s">
        <v>236</v>
      </c>
      <c r="G23" s="56" t="s">
        <v>236</v>
      </c>
      <c r="H23" s="56" t="s">
        <v>236</v>
      </c>
      <c r="I23" s="56" t="s">
        <v>236</v>
      </c>
    </row>
    <row r="24" spans="1:9" x14ac:dyDescent="0.15">
      <c r="A24" s="55" t="s">
        <v>269</v>
      </c>
      <c r="B24" s="56">
        <v>2493005</v>
      </c>
      <c r="C24" s="56">
        <v>109479</v>
      </c>
      <c r="D24" s="56">
        <v>5959</v>
      </c>
      <c r="E24" s="56">
        <v>7011</v>
      </c>
      <c r="F24" s="56">
        <v>113024</v>
      </c>
      <c r="G24" s="56">
        <v>579</v>
      </c>
      <c r="H24" s="56">
        <v>96709</v>
      </c>
      <c r="I24" s="56">
        <v>2825765</v>
      </c>
    </row>
    <row r="25" spans="1:9" x14ac:dyDescent="0.15">
      <c r="A25" s="55" t="s">
        <v>270</v>
      </c>
      <c r="B25" s="56" t="s">
        <v>236</v>
      </c>
      <c r="C25" s="56" t="s">
        <v>236</v>
      </c>
      <c r="D25" s="56" t="s">
        <v>236</v>
      </c>
      <c r="E25" s="56" t="s">
        <v>236</v>
      </c>
      <c r="F25" s="56" t="s">
        <v>236</v>
      </c>
      <c r="G25" s="56" t="s">
        <v>236</v>
      </c>
      <c r="H25" s="56" t="s">
        <v>236</v>
      </c>
      <c r="I25" s="56" t="s">
        <v>236</v>
      </c>
    </row>
    <row r="26" spans="1:9" x14ac:dyDescent="0.15">
      <c r="A26" s="55" t="s">
        <v>271</v>
      </c>
      <c r="B26" s="56" t="s">
        <v>236</v>
      </c>
      <c r="C26" s="56" t="s">
        <v>236</v>
      </c>
      <c r="D26" s="56" t="s">
        <v>236</v>
      </c>
      <c r="E26" s="56" t="s">
        <v>236</v>
      </c>
      <c r="F26" s="56" t="s">
        <v>236</v>
      </c>
      <c r="G26" s="56" t="s">
        <v>236</v>
      </c>
      <c r="H26" s="56" t="s">
        <v>236</v>
      </c>
      <c r="I26" s="56" t="s">
        <v>236</v>
      </c>
    </row>
    <row r="27" spans="1:9" x14ac:dyDescent="0.15">
      <c r="A27" s="55" t="s">
        <v>272</v>
      </c>
      <c r="B27" s="56" t="s">
        <v>236</v>
      </c>
      <c r="C27" s="56" t="s">
        <v>236</v>
      </c>
      <c r="D27" s="56" t="s">
        <v>236</v>
      </c>
      <c r="E27" s="56" t="s">
        <v>236</v>
      </c>
      <c r="F27" s="56" t="s">
        <v>236</v>
      </c>
      <c r="G27" s="56" t="s">
        <v>236</v>
      </c>
      <c r="H27" s="56" t="s">
        <v>236</v>
      </c>
      <c r="I27" s="56" t="s">
        <v>236</v>
      </c>
    </row>
    <row r="28" spans="1:9" x14ac:dyDescent="0.15">
      <c r="A28" s="55" t="s">
        <v>273</v>
      </c>
      <c r="B28" s="56" t="s">
        <v>236</v>
      </c>
      <c r="C28" s="56" t="s">
        <v>236</v>
      </c>
      <c r="D28" s="56" t="s">
        <v>236</v>
      </c>
      <c r="E28" s="56" t="s">
        <v>236</v>
      </c>
      <c r="F28" s="56" t="s">
        <v>236</v>
      </c>
      <c r="G28" s="56" t="s">
        <v>236</v>
      </c>
      <c r="H28" s="56" t="s">
        <v>236</v>
      </c>
      <c r="I28" s="56" t="s">
        <v>236</v>
      </c>
    </row>
    <row r="29" spans="1:9" x14ac:dyDescent="0.15">
      <c r="A29" s="55" t="s">
        <v>274</v>
      </c>
      <c r="B29" s="56" t="s">
        <v>236</v>
      </c>
      <c r="C29" s="56" t="s">
        <v>236</v>
      </c>
      <c r="D29" s="56" t="s">
        <v>236</v>
      </c>
      <c r="E29" s="56" t="s">
        <v>236</v>
      </c>
      <c r="F29" s="56" t="s">
        <v>236</v>
      </c>
      <c r="G29" s="56" t="s">
        <v>236</v>
      </c>
      <c r="H29" s="56" t="s">
        <v>236</v>
      </c>
      <c r="I29" s="56" t="s">
        <v>236</v>
      </c>
    </row>
    <row r="30" spans="1:9" x14ac:dyDescent="0.15">
      <c r="A30" s="55" t="s">
        <v>275</v>
      </c>
      <c r="B30" s="56" t="s">
        <v>236</v>
      </c>
      <c r="C30" s="56" t="s">
        <v>236</v>
      </c>
      <c r="D30" s="56" t="s">
        <v>236</v>
      </c>
      <c r="E30" s="56" t="s">
        <v>236</v>
      </c>
      <c r="F30" s="56">
        <v>2929</v>
      </c>
      <c r="G30" s="56" t="s">
        <v>236</v>
      </c>
      <c r="H30" s="56" t="s">
        <v>236</v>
      </c>
      <c r="I30" s="56">
        <v>2929</v>
      </c>
    </row>
    <row r="31" spans="1:9" x14ac:dyDescent="0.15">
      <c r="A31" s="55" t="s">
        <v>276</v>
      </c>
      <c r="B31" s="56">
        <v>1400</v>
      </c>
      <c r="C31" s="56" t="s">
        <v>236</v>
      </c>
      <c r="D31" s="56" t="s">
        <v>236</v>
      </c>
      <c r="E31" s="56" t="s">
        <v>236</v>
      </c>
      <c r="F31" s="56">
        <v>1</v>
      </c>
      <c r="G31" s="56" t="s">
        <v>236</v>
      </c>
      <c r="H31" s="56" t="s">
        <v>236</v>
      </c>
      <c r="I31" s="56">
        <v>1401</v>
      </c>
    </row>
    <row r="32" spans="1:9" x14ac:dyDescent="0.15">
      <c r="A32" s="55" t="s">
        <v>277</v>
      </c>
      <c r="B32" s="56" t="s">
        <v>236</v>
      </c>
      <c r="C32" s="56" t="s">
        <v>236</v>
      </c>
      <c r="D32" s="56" t="s">
        <v>236</v>
      </c>
      <c r="E32" s="56" t="s">
        <v>236</v>
      </c>
      <c r="F32" s="56" t="s">
        <v>236</v>
      </c>
      <c r="G32" s="56" t="s">
        <v>236</v>
      </c>
      <c r="H32" s="56" t="s">
        <v>236</v>
      </c>
      <c r="I32" s="56" t="s">
        <v>236</v>
      </c>
    </row>
    <row r="33" spans="1:9" x14ac:dyDescent="0.15">
      <c r="A33" s="55" t="s">
        <v>278</v>
      </c>
      <c r="B33" s="56" t="s">
        <v>236</v>
      </c>
      <c r="C33" s="56" t="s">
        <v>236</v>
      </c>
      <c r="D33" s="56" t="s">
        <v>236</v>
      </c>
      <c r="E33" s="56" t="s">
        <v>236</v>
      </c>
      <c r="F33" s="56" t="s">
        <v>236</v>
      </c>
      <c r="G33" s="56" t="s">
        <v>236</v>
      </c>
      <c r="H33" s="56" t="s">
        <v>236</v>
      </c>
      <c r="I33" s="56" t="s">
        <v>236</v>
      </c>
    </row>
    <row r="34" spans="1:9" x14ac:dyDescent="0.15">
      <c r="A34" s="55" t="s">
        <v>279</v>
      </c>
      <c r="B34" s="56" t="s">
        <v>236</v>
      </c>
      <c r="C34" s="56" t="s">
        <v>236</v>
      </c>
      <c r="D34" s="56" t="s">
        <v>236</v>
      </c>
      <c r="E34" s="56" t="s">
        <v>236</v>
      </c>
      <c r="F34" s="56" t="s">
        <v>236</v>
      </c>
      <c r="G34" s="56" t="s">
        <v>236</v>
      </c>
      <c r="H34" s="56" t="s">
        <v>236</v>
      </c>
      <c r="I34" s="56" t="s">
        <v>236</v>
      </c>
    </row>
    <row r="35" spans="1:9" x14ac:dyDescent="0.15">
      <c r="A35" s="55" t="s">
        <v>280</v>
      </c>
      <c r="B35" s="56" t="s">
        <v>236</v>
      </c>
      <c r="C35" s="56" t="s">
        <v>236</v>
      </c>
      <c r="D35" s="56" t="s">
        <v>236</v>
      </c>
      <c r="E35" s="56" t="s">
        <v>236</v>
      </c>
      <c r="F35" s="56" t="s">
        <v>236</v>
      </c>
      <c r="G35" s="56" t="s">
        <v>236</v>
      </c>
      <c r="H35" s="56" t="s">
        <v>236</v>
      </c>
      <c r="I35" s="56" t="s">
        <v>236</v>
      </c>
    </row>
    <row r="36" spans="1:9" x14ac:dyDescent="0.15">
      <c r="A36" s="55" t="s">
        <v>281</v>
      </c>
      <c r="B36" s="56" t="s">
        <v>236</v>
      </c>
      <c r="C36" s="56" t="s">
        <v>236</v>
      </c>
      <c r="D36" s="56" t="s">
        <v>236</v>
      </c>
      <c r="E36" s="56" t="s">
        <v>236</v>
      </c>
      <c r="F36" s="56" t="s">
        <v>236</v>
      </c>
      <c r="G36" s="56" t="s">
        <v>236</v>
      </c>
      <c r="H36" s="56" t="s">
        <v>236</v>
      </c>
      <c r="I36" s="56" t="s">
        <v>236</v>
      </c>
    </row>
    <row r="37" spans="1:9" x14ac:dyDescent="0.15">
      <c r="A37" s="55" t="s">
        <v>282</v>
      </c>
      <c r="B37" s="56" t="s">
        <v>236</v>
      </c>
      <c r="C37" s="56" t="s">
        <v>236</v>
      </c>
      <c r="D37" s="56" t="s">
        <v>236</v>
      </c>
      <c r="E37" s="56" t="s">
        <v>236</v>
      </c>
      <c r="F37" s="56" t="s">
        <v>236</v>
      </c>
      <c r="G37" s="56" t="s">
        <v>236</v>
      </c>
      <c r="H37" s="56" t="s">
        <v>236</v>
      </c>
      <c r="I37" s="56" t="s">
        <v>236</v>
      </c>
    </row>
    <row r="38" spans="1:9" x14ac:dyDescent="0.15">
      <c r="A38" s="55" t="s">
        <v>283</v>
      </c>
      <c r="B38" s="56">
        <v>37231</v>
      </c>
      <c r="C38" s="56">
        <v>0</v>
      </c>
      <c r="D38" s="56">
        <v>0</v>
      </c>
      <c r="E38" s="56" t="s">
        <v>236</v>
      </c>
      <c r="F38" s="56" t="s">
        <v>236</v>
      </c>
      <c r="G38" s="56" t="s">
        <v>236</v>
      </c>
      <c r="H38" s="56">
        <v>0</v>
      </c>
      <c r="I38" s="56">
        <v>37231</v>
      </c>
    </row>
    <row r="39" spans="1:9" x14ac:dyDescent="0.15">
      <c r="A39" s="55" t="s">
        <v>284</v>
      </c>
      <c r="B39" s="56" t="s">
        <v>236</v>
      </c>
      <c r="C39" s="56" t="s">
        <v>236</v>
      </c>
      <c r="D39" s="56" t="s">
        <v>236</v>
      </c>
      <c r="E39" s="56" t="s">
        <v>236</v>
      </c>
      <c r="F39" s="56" t="s">
        <v>236</v>
      </c>
      <c r="G39" s="56" t="s">
        <v>236</v>
      </c>
      <c r="H39" s="56" t="s">
        <v>236</v>
      </c>
      <c r="I39" s="56" t="s">
        <v>236</v>
      </c>
    </row>
    <row r="40" spans="1:9" x14ac:dyDescent="0.15">
      <c r="A40" s="55" t="s">
        <v>285</v>
      </c>
      <c r="B40" s="56" t="s">
        <v>236</v>
      </c>
      <c r="C40" s="56" t="s">
        <v>236</v>
      </c>
      <c r="D40" s="56" t="s">
        <v>236</v>
      </c>
      <c r="E40" s="56" t="s">
        <v>236</v>
      </c>
      <c r="F40" s="56" t="s">
        <v>236</v>
      </c>
      <c r="G40" s="56" t="s">
        <v>236</v>
      </c>
      <c r="H40" s="56" t="s">
        <v>236</v>
      </c>
      <c r="I40" s="56" t="s">
        <v>236</v>
      </c>
    </row>
    <row r="41" spans="1:9" x14ac:dyDescent="0.15">
      <c r="A41" s="55" t="s">
        <v>286</v>
      </c>
      <c r="B41" s="56" t="s">
        <v>236</v>
      </c>
      <c r="C41" s="56" t="s">
        <v>236</v>
      </c>
      <c r="D41" s="56" t="s">
        <v>236</v>
      </c>
      <c r="E41" s="56" t="s">
        <v>236</v>
      </c>
      <c r="F41" s="56" t="s">
        <v>236</v>
      </c>
      <c r="G41" s="56" t="s">
        <v>236</v>
      </c>
      <c r="H41" s="56" t="s">
        <v>236</v>
      </c>
      <c r="I41" s="56" t="s">
        <v>236</v>
      </c>
    </row>
    <row r="42" spans="1:9" x14ac:dyDescent="0.15">
      <c r="A42" s="55" t="s">
        <v>287</v>
      </c>
      <c r="B42" s="56" t="s">
        <v>236</v>
      </c>
      <c r="C42" s="56" t="s">
        <v>236</v>
      </c>
      <c r="D42" s="56" t="s">
        <v>236</v>
      </c>
      <c r="E42" s="56" t="s">
        <v>236</v>
      </c>
      <c r="F42" s="56" t="s">
        <v>236</v>
      </c>
      <c r="G42" s="56" t="s">
        <v>236</v>
      </c>
      <c r="H42" s="56" t="s">
        <v>236</v>
      </c>
      <c r="I42" s="56" t="s">
        <v>236</v>
      </c>
    </row>
    <row r="43" spans="1:9" x14ac:dyDescent="0.15">
      <c r="A43" s="55" t="s">
        <v>288</v>
      </c>
      <c r="B43" s="56" t="s">
        <v>236</v>
      </c>
      <c r="C43" s="56" t="s">
        <v>236</v>
      </c>
      <c r="D43" s="56" t="s">
        <v>236</v>
      </c>
      <c r="E43" s="56" t="s">
        <v>236</v>
      </c>
      <c r="F43" s="56" t="s">
        <v>236</v>
      </c>
      <c r="G43" s="56" t="s">
        <v>236</v>
      </c>
      <c r="H43" s="56" t="s">
        <v>236</v>
      </c>
      <c r="I43" s="56" t="s">
        <v>236</v>
      </c>
    </row>
    <row r="44" spans="1:9" x14ac:dyDescent="0.15">
      <c r="A44" s="55" t="s">
        <v>289</v>
      </c>
      <c r="B44" s="56" t="s">
        <v>236</v>
      </c>
      <c r="C44" s="56" t="s">
        <v>236</v>
      </c>
      <c r="D44" s="56" t="s">
        <v>236</v>
      </c>
      <c r="E44" s="56" t="s">
        <v>236</v>
      </c>
      <c r="F44" s="56" t="s">
        <v>236</v>
      </c>
      <c r="G44" s="56" t="s">
        <v>236</v>
      </c>
      <c r="H44" s="56" t="s">
        <v>236</v>
      </c>
      <c r="I44" s="56" t="s">
        <v>236</v>
      </c>
    </row>
    <row r="45" spans="1:9" x14ac:dyDescent="0.15">
      <c r="A45" s="55" t="s">
        <v>290</v>
      </c>
      <c r="B45" s="56" t="s">
        <v>236</v>
      </c>
      <c r="C45" s="56" t="s">
        <v>236</v>
      </c>
      <c r="D45" s="56" t="s">
        <v>236</v>
      </c>
      <c r="E45" s="56" t="s">
        <v>236</v>
      </c>
      <c r="F45" s="56" t="s">
        <v>236</v>
      </c>
      <c r="G45" s="56" t="s">
        <v>236</v>
      </c>
      <c r="H45" s="56" t="s">
        <v>236</v>
      </c>
      <c r="I45" s="56" t="s">
        <v>236</v>
      </c>
    </row>
    <row r="46" spans="1:9" x14ac:dyDescent="0.15">
      <c r="A46" s="55" t="s">
        <v>291</v>
      </c>
      <c r="B46" s="56">
        <v>7691720</v>
      </c>
      <c r="C46" s="56" t="s">
        <v>236</v>
      </c>
      <c r="D46" s="56" t="s">
        <v>236</v>
      </c>
      <c r="E46" s="56" t="s">
        <v>236</v>
      </c>
      <c r="F46" s="56">
        <v>406223</v>
      </c>
      <c r="G46" s="56" t="s">
        <v>236</v>
      </c>
      <c r="H46" s="56" t="s">
        <v>236</v>
      </c>
      <c r="I46" s="56">
        <v>8097943</v>
      </c>
    </row>
    <row r="47" spans="1:9" x14ac:dyDescent="0.15">
      <c r="A47" s="55" t="s">
        <v>292</v>
      </c>
      <c r="B47" s="56">
        <v>47705639</v>
      </c>
      <c r="C47" s="56" t="s">
        <v>236</v>
      </c>
      <c r="D47" s="56" t="s">
        <v>236</v>
      </c>
      <c r="E47" s="56" t="s">
        <v>236</v>
      </c>
      <c r="F47" s="56" t="s">
        <v>236</v>
      </c>
      <c r="G47" s="56" t="s">
        <v>236</v>
      </c>
      <c r="H47" s="56" t="s">
        <v>236</v>
      </c>
      <c r="I47" s="56">
        <v>47839233</v>
      </c>
    </row>
    <row r="48" spans="1:9" x14ac:dyDescent="0.15">
      <c r="A48" s="55" t="s">
        <v>293</v>
      </c>
      <c r="B48" s="56" t="s">
        <v>236</v>
      </c>
      <c r="C48" s="56" t="s">
        <v>236</v>
      </c>
      <c r="D48" s="56" t="s">
        <v>236</v>
      </c>
      <c r="E48" s="56" t="s">
        <v>236</v>
      </c>
      <c r="F48" s="56">
        <v>11037</v>
      </c>
      <c r="G48" s="56" t="s">
        <v>236</v>
      </c>
      <c r="H48" s="56" t="s">
        <v>236</v>
      </c>
      <c r="I48" s="56">
        <v>11037</v>
      </c>
    </row>
    <row r="49" spans="1:9" x14ac:dyDescent="0.15">
      <c r="A49" s="55" t="s">
        <v>294</v>
      </c>
      <c r="B49" s="56" t="s">
        <v>236</v>
      </c>
      <c r="C49" s="56" t="s">
        <v>236</v>
      </c>
      <c r="D49" s="56" t="s">
        <v>236</v>
      </c>
      <c r="E49" s="56" t="s">
        <v>236</v>
      </c>
      <c r="F49" s="56" t="s">
        <v>236</v>
      </c>
      <c r="G49" s="56" t="s">
        <v>236</v>
      </c>
      <c r="H49" s="56" t="s">
        <v>236</v>
      </c>
      <c r="I49" s="56" t="s">
        <v>236</v>
      </c>
    </row>
    <row r="50" spans="1:9" x14ac:dyDescent="0.15">
      <c r="A50" s="55" t="s">
        <v>295</v>
      </c>
      <c r="B50" s="56" t="s">
        <v>236</v>
      </c>
      <c r="C50" s="56" t="s">
        <v>236</v>
      </c>
      <c r="D50" s="56" t="s">
        <v>236</v>
      </c>
      <c r="E50" s="56" t="s">
        <v>236</v>
      </c>
      <c r="F50" s="56" t="s">
        <v>236</v>
      </c>
      <c r="G50" s="56" t="s">
        <v>236</v>
      </c>
      <c r="H50" s="56" t="s">
        <v>236</v>
      </c>
      <c r="I50" s="56" t="s">
        <v>236</v>
      </c>
    </row>
    <row r="51" spans="1:9" x14ac:dyDescent="0.15">
      <c r="A51" s="55" t="s">
        <v>296</v>
      </c>
      <c r="B51" s="56" t="s">
        <v>236</v>
      </c>
      <c r="C51" s="56" t="s">
        <v>236</v>
      </c>
      <c r="D51" s="56" t="s">
        <v>236</v>
      </c>
      <c r="E51" s="56" t="s">
        <v>236</v>
      </c>
      <c r="F51" s="56" t="s">
        <v>236</v>
      </c>
      <c r="G51" s="56" t="s">
        <v>236</v>
      </c>
      <c r="H51" s="56" t="s">
        <v>236</v>
      </c>
      <c r="I51" s="56" t="s">
        <v>236</v>
      </c>
    </row>
    <row r="52" spans="1:9" x14ac:dyDescent="0.15">
      <c r="A52" s="55" t="s">
        <v>297</v>
      </c>
      <c r="B52" s="56">
        <v>512528</v>
      </c>
      <c r="C52" s="56" t="s">
        <v>236</v>
      </c>
      <c r="D52" s="56">
        <v>1599</v>
      </c>
      <c r="E52" s="56" t="s">
        <v>236</v>
      </c>
      <c r="F52" s="56" t="s">
        <v>236</v>
      </c>
      <c r="G52" s="56">
        <v>442</v>
      </c>
      <c r="H52" s="56">
        <v>0</v>
      </c>
      <c r="I52" s="56">
        <v>514570</v>
      </c>
    </row>
    <row r="53" spans="1:9" x14ac:dyDescent="0.15">
      <c r="A53" s="55" t="s">
        <v>298</v>
      </c>
      <c r="B53" s="56" t="s">
        <v>236</v>
      </c>
      <c r="C53" s="56" t="s">
        <v>236</v>
      </c>
      <c r="D53" s="56" t="s">
        <v>236</v>
      </c>
      <c r="E53" s="56" t="s">
        <v>236</v>
      </c>
      <c r="F53" s="56" t="s">
        <v>236</v>
      </c>
      <c r="G53" s="56" t="s">
        <v>236</v>
      </c>
      <c r="H53" s="56" t="s">
        <v>236</v>
      </c>
      <c r="I53" s="56" t="s">
        <v>236</v>
      </c>
    </row>
    <row r="54" spans="1:9" x14ac:dyDescent="0.15">
      <c r="A54" s="55" t="s">
        <v>299</v>
      </c>
      <c r="B54" s="56" t="s">
        <v>236</v>
      </c>
      <c r="C54" s="56" t="s">
        <v>236</v>
      </c>
      <c r="D54" s="56" t="s">
        <v>236</v>
      </c>
      <c r="E54" s="56" t="s">
        <v>236</v>
      </c>
      <c r="F54" s="56" t="s">
        <v>236</v>
      </c>
      <c r="G54" s="56" t="s">
        <v>236</v>
      </c>
      <c r="H54" s="56" t="s">
        <v>236</v>
      </c>
      <c r="I54" s="56" t="s">
        <v>236</v>
      </c>
    </row>
    <row r="55" spans="1:9" x14ac:dyDescent="0.15">
      <c r="A55" s="55" t="s">
        <v>300</v>
      </c>
      <c r="B55" s="56" t="s">
        <v>236</v>
      </c>
      <c r="C55" s="56" t="s">
        <v>236</v>
      </c>
      <c r="D55" s="56" t="s">
        <v>236</v>
      </c>
      <c r="E55" s="56" t="s">
        <v>236</v>
      </c>
      <c r="F55" s="56" t="s">
        <v>236</v>
      </c>
      <c r="G55" s="56" t="s">
        <v>236</v>
      </c>
      <c r="H55" s="56" t="s">
        <v>236</v>
      </c>
      <c r="I55" s="56" t="s">
        <v>236</v>
      </c>
    </row>
    <row r="56" spans="1:9" x14ac:dyDescent="0.15">
      <c r="A56" s="55" t="s">
        <v>301</v>
      </c>
      <c r="B56" s="56">
        <v>373182</v>
      </c>
      <c r="C56" s="56" t="s">
        <v>236</v>
      </c>
      <c r="D56" s="56" t="s">
        <v>236</v>
      </c>
      <c r="E56" s="56" t="s">
        <v>236</v>
      </c>
      <c r="F56" s="56" t="s">
        <v>236</v>
      </c>
      <c r="G56" s="56" t="s">
        <v>236</v>
      </c>
      <c r="H56" s="56" t="s">
        <v>236</v>
      </c>
      <c r="I56" s="56">
        <v>373182</v>
      </c>
    </row>
    <row r="57" spans="1:9" x14ac:dyDescent="0.15">
      <c r="A57" s="55" t="s">
        <v>302</v>
      </c>
      <c r="B57" s="56">
        <v>37670</v>
      </c>
      <c r="C57" s="56" t="s">
        <v>236</v>
      </c>
      <c r="D57" s="56" t="s">
        <v>236</v>
      </c>
      <c r="E57" s="56" t="s">
        <v>236</v>
      </c>
      <c r="F57" s="56">
        <v>773401</v>
      </c>
      <c r="G57" s="56" t="s">
        <v>236</v>
      </c>
      <c r="H57" s="56" t="s">
        <v>236</v>
      </c>
      <c r="I57" s="56">
        <v>811071</v>
      </c>
    </row>
    <row r="58" spans="1:9" x14ac:dyDescent="0.15">
      <c r="A58" s="55" t="s">
        <v>303</v>
      </c>
      <c r="B58" s="56">
        <v>25227</v>
      </c>
      <c r="C58" s="56" t="s">
        <v>236</v>
      </c>
      <c r="D58" s="56" t="s">
        <v>236</v>
      </c>
      <c r="E58" s="56" t="s">
        <v>236</v>
      </c>
      <c r="F58" s="56">
        <v>2204266</v>
      </c>
      <c r="G58" s="56" t="s">
        <v>236</v>
      </c>
      <c r="H58" s="56" t="s">
        <v>236</v>
      </c>
      <c r="I58" s="56">
        <v>2334001</v>
      </c>
    </row>
    <row r="59" spans="1:9" x14ac:dyDescent="0.15">
      <c r="A59" s="55" t="s">
        <v>304</v>
      </c>
      <c r="B59" s="56">
        <v>34366</v>
      </c>
      <c r="C59" s="56" t="s">
        <v>236</v>
      </c>
      <c r="D59" s="56" t="s">
        <v>236</v>
      </c>
      <c r="E59" s="56" t="s">
        <v>236</v>
      </c>
      <c r="F59" s="56">
        <v>66285</v>
      </c>
      <c r="G59" s="56" t="s">
        <v>236</v>
      </c>
      <c r="H59" s="56" t="s">
        <v>236</v>
      </c>
      <c r="I59" s="56">
        <v>100651</v>
      </c>
    </row>
    <row r="60" spans="1:9" x14ac:dyDescent="0.15">
      <c r="A60" s="55" t="s">
        <v>305</v>
      </c>
      <c r="B60" s="56" t="s">
        <v>236</v>
      </c>
      <c r="C60" s="56" t="s">
        <v>236</v>
      </c>
      <c r="D60" s="56" t="s">
        <v>236</v>
      </c>
      <c r="E60" s="56" t="s">
        <v>236</v>
      </c>
      <c r="F60" s="56" t="s">
        <v>236</v>
      </c>
      <c r="G60" s="56" t="s">
        <v>236</v>
      </c>
      <c r="H60" s="56" t="s">
        <v>236</v>
      </c>
      <c r="I60" s="56" t="s">
        <v>236</v>
      </c>
    </row>
    <row r="61" spans="1:9" x14ac:dyDescent="0.15">
      <c r="A61" s="55" t="s">
        <v>306</v>
      </c>
      <c r="B61" s="56">
        <v>326070</v>
      </c>
      <c r="C61" s="56" t="s">
        <v>236</v>
      </c>
      <c r="D61" s="56" t="s">
        <v>236</v>
      </c>
      <c r="E61" s="56" t="s">
        <v>236</v>
      </c>
      <c r="F61" s="56">
        <v>3068</v>
      </c>
      <c r="G61" s="56" t="s">
        <v>236</v>
      </c>
      <c r="H61" s="56" t="s">
        <v>236</v>
      </c>
      <c r="I61" s="56">
        <v>329138</v>
      </c>
    </row>
    <row r="62" spans="1:9" x14ac:dyDescent="0.15">
      <c r="A62" s="55" t="s">
        <v>307</v>
      </c>
      <c r="B62" s="56">
        <v>15191</v>
      </c>
      <c r="C62" s="56">
        <v>296770</v>
      </c>
      <c r="D62" s="56">
        <v>13645</v>
      </c>
      <c r="E62" s="56">
        <v>24176</v>
      </c>
      <c r="F62" s="56">
        <v>19383</v>
      </c>
      <c r="G62" s="56">
        <v>556763</v>
      </c>
      <c r="H62" s="56">
        <v>98954</v>
      </c>
      <c r="I62" s="56">
        <v>1026932</v>
      </c>
    </row>
    <row r="63" spans="1:9" x14ac:dyDescent="0.15">
      <c r="A63" s="55" t="s">
        <v>308</v>
      </c>
      <c r="B63" s="56" t="s">
        <v>236</v>
      </c>
      <c r="C63" s="56" t="s">
        <v>236</v>
      </c>
      <c r="D63" s="56" t="s">
        <v>236</v>
      </c>
      <c r="E63" s="56" t="s">
        <v>236</v>
      </c>
      <c r="F63" s="56" t="s">
        <v>236</v>
      </c>
      <c r="G63" s="56" t="s">
        <v>236</v>
      </c>
      <c r="H63" s="56" t="s">
        <v>236</v>
      </c>
      <c r="I63" s="56" t="s">
        <v>236</v>
      </c>
    </row>
    <row r="64" spans="1:9" x14ac:dyDescent="0.15">
      <c r="A64" s="55" t="s">
        <v>309</v>
      </c>
      <c r="B64" s="56">
        <v>15191</v>
      </c>
      <c r="C64" s="56">
        <v>73280</v>
      </c>
      <c r="D64" s="56">
        <v>13645</v>
      </c>
      <c r="E64" s="56">
        <v>24176</v>
      </c>
      <c r="F64" s="56">
        <v>19383</v>
      </c>
      <c r="G64" s="56">
        <v>556763</v>
      </c>
      <c r="H64" s="56">
        <v>98954</v>
      </c>
      <c r="I64" s="56">
        <v>803442</v>
      </c>
    </row>
    <row r="65" spans="1:9" x14ac:dyDescent="0.15">
      <c r="A65" s="55" t="s">
        <v>310</v>
      </c>
      <c r="B65" s="56" t="s">
        <v>236</v>
      </c>
      <c r="C65" s="56">
        <v>223490</v>
      </c>
      <c r="D65" s="56" t="s">
        <v>236</v>
      </c>
      <c r="E65" s="56" t="s">
        <v>236</v>
      </c>
      <c r="F65" s="56">
        <v>0</v>
      </c>
      <c r="G65" s="56" t="s">
        <v>236</v>
      </c>
      <c r="H65" s="56" t="s">
        <v>236</v>
      </c>
      <c r="I65" s="56">
        <v>223490</v>
      </c>
    </row>
    <row r="66" spans="1:9" x14ac:dyDescent="0.15">
      <c r="A66" s="55" t="s">
        <v>11</v>
      </c>
      <c r="B66" s="56">
        <v>61598436</v>
      </c>
      <c r="C66" s="56">
        <v>12719077</v>
      </c>
      <c r="D66" s="56">
        <v>1484521</v>
      </c>
      <c r="E66" s="56">
        <v>4083718</v>
      </c>
      <c r="F66" s="56">
        <v>7665014</v>
      </c>
      <c r="G66" s="56">
        <v>1333117</v>
      </c>
      <c r="H66" s="56">
        <v>7202359</v>
      </c>
      <c r="I66" s="56">
        <v>96331109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5" zoomScaleNormal="100" workbookViewId="0">
      <selection activeCell="B16" sqref="B16"/>
    </sheetView>
  </sheetViews>
  <sheetFormatPr defaultColWidth="8.875" defaultRowHeight="11.25" outlineLevelCol="1" x14ac:dyDescent="0.15"/>
  <cols>
    <col min="1" max="1" width="15.375" style="5" customWidth="1"/>
    <col min="2" max="10" width="15.375" style="5" customWidth="1" outlineLevel="1"/>
    <col min="11" max="11" width="15.375" style="5" customWidth="1"/>
    <col min="12" max="16384" width="8.875" style="5"/>
  </cols>
  <sheetData>
    <row r="1" spans="1:10" ht="21" x14ac:dyDescent="0.2">
      <c r="A1" s="7" t="s">
        <v>0</v>
      </c>
    </row>
    <row r="2" spans="1:10" ht="13.5" x14ac:dyDescent="0.15">
      <c r="A2" s="6" t="s">
        <v>1</v>
      </c>
    </row>
    <row r="3" spans="1:10" ht="13.5" x14ac:dyDescent="0.15">
      <c r="A3" s="14" t="s">
        <v>53</v>
      </c>
    </row>
    <row r="5" spans="1:10" ht="13.5" x14ac:dyDescent="0.15">
      <c r="A5" s="3" t="s">
        <v>2</v>
      </c>
      <c r="H5" s="2" t="s">
        <v>28</v>
      </c>
    </row>
    <row r="6" spans="1:10" ht="37.5" customHeight="1" x14ac:dyDescent="0.15">
      <c r="A6" s="4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</row>
    <row r="7" spans="1:10" ht="18" customHeight="1" x14ac:dyDescent="0.15">
      <c r="A7" s="9" t="s">
        <v>26</v>
      </c>
      <c r="B7" s="8">
        <v>1900</v>
      </c>
      <c r="C7" s="8">
        <v>1.575</v>
      </c>
      <c r="D7" s="8">
        <v>2993</v>
      </c>
      <c r="E7" s="8">
        <v>2.52</v>
      </c>
      <c r="F7" s="8">
        <v>4788</v>
      </c>
      <c r="G7" s="8">
        <v>-1796</v>
      </c>
      <c r="H7" s="8">
        <v>4788</v>
      </c>
    </row>
    <row r="8" spans="1:10" ht="18" customHeight="1" x14ac:dyDescent="0.15">
      <c r="A8" s="9"/>
      <c r="B8" s="8"/>
      <c r="C8" s="8"/>
      <c r="D8" s="8"/>
      <c r="E8" s="8"/>
      <c r="F8" s="8"/>
      <c r="G8" s="8"/>
      <c r="H8" s="8"/>
    </row>
    <row r="9" spans="1:10" ht="18" customHeight="1" x14ac:dyDescent="0.15">
      <c r="A9" s="9"/>
      <c r="B9" s="8"/>
      <c r="C9" s="8"/>
      <c r="D9" s="8"/>
      <c r="E9" s="8"/>
      <c r="F9" s="8"/>
      <c r="G9" s="8"/>
      <c r="H9" s="8"/>
    </row>
    <row r="10" spans="1:10" ht="18" customHeight="1" x14ac:dyDescent="0.15">
      <c r="A10" s="12" t="s">
        <v>11</v>
      </c>
      <c r="B10" s="8">
        <f t="shared" ref="B10:H10" si="0">SUM(B7:B9)</f>
        <v>1900</v>
      </c>
      <c r="C10" s="8">
        <f t="shared" si="0"/>
        <v>1.575</v>
      </c>
      <c r="D10" s="8">
        <f t="shared" si="0"/>
        <v>2993</v>
      </c>
      <c r="E10" s="8">
        <f t="shared" si="0"/>
        <v>2.52</v>
      </c>
      <c r="F10" s="8">
        <f t="shared" si="0"/>
        <v>4788</v>
      </c>
      <c r="G10" s="8">
        <f t="shared" si="0"/>
        <v>-1796</v>
      </c>
      <c r="H10" s="8">
        <f t="shared" si="0"/>
        <v>4788</v>
      </c>
    </row>
    <row r="12" spans="1:10" ht="13.5" x14ac:dyDescent="0.15">
      <c r="A12" s="3" t="s">
        <v>12</v>
      </c>
      <c r="J12" s="2" t="s">
        <v>28</v>
      </c>
    </row>
    <row r="13" spans="1:10" ht="37.5" customHeight="1" x14ac:dyDescent="0.15">
      <c r="A13" s="4" t="s">
        <v>13</v>
      </c>
      <c r="B13" s="1" t="s">
        <v>14</v>
      </c>
      <c r="C13" s="1" t="s">
        <v>15</v>
      </c>
      <c r="D13" s="1" t="s">
        <v>16</v>
      </c>
      <c r="E13" s="1" t="s">
        <v>17</v>
      </c>
      <c r="F13" s="1" t="s">
        <v>18</v>
      </c>
      <c r="G13" s="1" t="s">
        <v>19</v>
      </c>
      <c r="H13" s="1" t="s">
        <v>20</v>
      </c>
      <c r="I13" s="1" t="s">
        <v>21</v>
      </c>
      <c r="J13" s="1" t="s">
        <v>10</v>
      </c>
    </row>
    <row r="14" spans="1:10" ht="18" customHeight="1" x14ac:dyDescent="0.15">
      <c r="A14" s="9" t="s">
        <v>27</v>
      </c>
      <c r="B14" s="8">
        <v>93000</v>
      </c>
      <c r="C14" s="8">
        <v>313979</v>
      </c>
      <c r="D14" s="8">
        <v>72518</v>
      </c>
      <c r="E14" s="8">
        <f>C14-D14</f>
        <v>241461</v>
      </c>
      <c r="F14" s="8">
        <v>98000</v>
      </c>
      <c r="G14" s="13">
        <f>(B14/F14)*100</f>
        <v>94.897959183673478</v>
      </c>
      <c r="H14" s="8">
        <f>E14*G14%</f>
        <v>229141.56122448982</v>
      </c>
      <c r="I14" s="8">
        <v>0</v>
      </c>
      <c r="J14" s="8">
        <v>93000</v>
      </c>
    </row>
    <row r="15" spans="1:10" ht="18" customHeight="1" x14ac:dyDescent="0.15">
      <c r="A15" s="9" t="s">
        <v>29</v>
      </c>
      <c r="B15" s="8">
        <v>810000</v>
      </c>
      <c r="C15" s="8">
        <v>797837</v>
      </c>
      <c r="D15" s="8">
        <v>574653</v>
      </c>
      <c r="E15" s="8">
        <f t="shared" ref="E15:E19" si="1">C15-D15</f>
        <v>223184</v>
      </c>
      <c r="F15" s="8">
        <v>810000</v>
      </c>
      <c r="G15" s="13">
        <f t="shared" ref="G15:G19" si="2">(B15/F15)*100</f>
        <v>100</v>
      </c>
      <c r="H15" s="8">
        <f t="shared" ref="H15:H19" si="3">E15*G15%</f>
        <v>223184</v>
      </c>
      <c r="I15" s="8">
        <v>601249</v>
      </c>
      <c r="J15" s="8">
        <v>810000</v>
      </c>
    </row>
    <row r="16" spans="1:10" ht="18" customHeight="1" x14ac:dyDescent="0.15">
      <c r="A16" s="10" t="s">
        <v>30</v>
      </c>
      <c r="B16" s="8">
        <v>5000</v>
      </c>
      <c r="C16" s="8">
        <v>31389</v>
      </c>
      <c r="D16" s="8">
        <v>27973</v>
      </c>
      <c r="E16" s="8">
        <f t="shared" si="1"/>
        <v>3416</v>
      </c>
      <c r="F16" s="8">
        <v>5000</v>
      </c>
      <c r="G16" s="13">
        <f t="shared" si="2"/>
        <v>100</v>
      </c>
      <c r="H16" s="8">
        <f t="shared" si="3"/>
        <v>3416</v>
      </c>
      <c r="I16" s="8">
        <v>3960</v>
      </c>
      <c r="J16" s="8">
        <v>5000</v>
      </c>
    </row>
    <row r="17" spans="1:11" ht="18" customHeight="1" x14ac:dyDescent="0.15">
      <c r="A17" s="9" t="s">
        <v>31</v>
      </c>
      <c r="B17" s="8">
        <v>8000</v>
      </c>
      <c r="C17" s="8">
        <v>47209</v>
      </c>
      <c r="D17" s="8">
        <v>24925</v>
      </c>
      <c r="E17" s="8">
        <f t="shared" si="1"/>
        <v>22284</v>
      </c>
      <c r="F17" s="8">
        <v>9000</v>
      </c>
      <c r="G17" s="13">
        <f t="shared" si="2"/>
        <v>88.888888888888886</v>
      </c>
      <c r="H17" s="8">
        <f t="shared" si="3"/>
        <v>19808</v>
      </c>
      <c r="I17" s="8">
        <v>0</v>
      </c>
      <c r="J17" s="8">
        <v>8000</v>
      </c>
    </row>
    <row r="18" spans="1:11" ht="18" customHeight="1" x14ac:dyDescent="0.15">
      <c r="A18" s="10" t="s">
        <v>32</v>
      </c>
      <c r="B18" s="8">
        <v>25000</v>
      </c>
      <c r="C18" s="8">
        <v>23750</v>
      </c>
      <c r="D18" s="8">
        <v>16892</v>
      </c>
      <c r="E18" s="8">
        <f t="shared" si="1"/>
        <v>6858</v>
      </c>
      <c r="F18" s="8">
        <v>26000</v>
      </c>
      <c r="G18" s="13">
        <f t="shared" si="2"/>
        <v>96.15384615384616</v>
      </c>
      <c r="H18" s="8">
        <f t="shared" si="3"/>
        <v>6594.2307692307695</v>
      </c>
      <c r="I18" s="8">
        <f>B18-H18</f>
        <v>18405.76923076923</v>
      </c>
      <c r="J18" s="8">
        <v>25000</v>
      </c>
    </row>
    <row r="19" spans="1:11" ht="18" customHeight="1" x14ac:dyDescent="0.15">
      <c r="A19" s="9" t="s">
        <v>33</v>
      </c>
      <c r="B19" s="8">
        <v>47000</v>
      </c>
      <c r="C19" s="8">
        <v>14075</v>
      </c>
      <c r="D19" s="8">
        <v>215</v>
      </c>
      <c r="E19" s="8">
        <f t="shared" si="1"/>
        <v>13860</v>
      </c>
      <c r="F19" s="8">
        <v>48500</v>
      </c>
      <c r="G19" s="13">
        <f t="shared" si="2"/>
        <v>96.907216494845358</v>
      </c>
      <c r="H19" s="8">
        <f t="shared" si="3"/>
        <v>13431.340206185567</v>
      </c>
      <c r="I19" s="8">
        <v>33323</v>
      </c>
      <c r="J19" s="8">
        <v>47000</v>
      </c>
    </row>
    <row r="20" spans="1:11" ht="18" customHeight="1" x14ac:dyDescent="0.15">
      <c r="A20" s="12" t="s">
        <v>11</v>
      </c>
      <c r="B20" s="8">
        <f>SUM(B14:B19)</f>
        <v>988000</v>
      </c>
      <c r="C20" s="8">
        <f>SUM(C14:C19)</f>
        <v>1228239</v>
      </c>
      <c r="D20" s="8">
        <f>SUM(D14:D19)</f>
        <v>717176</v>
      </c>
      <c r="E20" s="8">
        <f>SUM(E14:E19)</f>
        <v>511063</v>
      </c>
      <c r="F20" s="8">
        <f>SUM(F14:F19)</f>
        <v>996500</v>
      </c>
      <c r="G20" s="8"/>
      <c r="H20" s="8">
        <f>SUM(H14:H19)</f>
        <v>495575.13219990616</v>
      </c>
      <c r="I20" s="8">
        <f>SUM(I14:I19)</f>
        <v>656937.76923076925</v>
      </c>
      <c r="J20" s="8">
        <f>SUM(J14:J19)</f>
        <v>988000</v>
      </c>
    </row>
    <row r="22" spans="1:11" ht="13.5" x14ac:dyDescent="0.15">
      <c r="A22" s="3" t="s">
        <v>22</v>
      </c>
      <c r="K22" s="15" t="s">
        <v>28</v>
      </c>
    </row>
    <row r="23" spans="1:11" ht="37.5" customHeight="1" x14ac:dyDescent="0.15">
      <c r="A23" s="4" t="s">
        <v>13</v>
      </c>
      <c r="B23" s="1" t="s">
        <v>23</v>
      </c>
      <c r="C23" s="1" t="s">
        <v>15</v>
      </c>
      <c r="D23" s="1" t="s">
        <v>16</v>
      </c>
      <c r="E23" s="1" t="s">
        <v>17</v>
      </c>
      <c r="F23" s="1" t="s">
        <v>18</v>
      </c>
      <c r="G23" s="1" t="s">
        <v>19</v>
      </c>
      <c r="H23" s="1" t="s">
        <v>20</v>
      </c>
      <c r="I23" s="1" t="s">
        <v>24</v>
      </c>
      <c r="J23" s="1" t="s">
        <v>25</v>
      </c>
      <c r="K23" s="1" t="s">
        <v>10</v>
      </c>
    </row>
    <row r="24" spans="1:11" ht="18" customHeight="1" x14ac:dyDescent="0.15">
      <c r="A24" s="11" t="s">
        <v>52</v>
      </c>
      <c r="B24" s="8">
        <v>250</v>
      </c>
      <c r="C24" s="8">
        <v>23811194</v>
      </c>
      <c r="D24" s="8">
        <v>1687297</v>
      </c>
      <c r="E24" s="8">
        <f>C24-D24</f>
        <v>22123897</v>
      </c>
      <c r="F24" s="8">
        <v>300000</v>
      </c>
      <c r="G24" s="13">
        <f t="shared" ref="G24:G42" si="4">B24/F24*100</f>
        <v>8.3333333333333343E-2</v>
      </c>
      <c r="H24" s="8">
        <f t="shared" ref="H24:H42" si="5">E24*G24/100</f>
        <v>18436.580833333333</v>
      </c>
      <c r="I24" s="8">
        <v>0</v>
      </c>
      <c r="J24" s="8">
        <f>B24-I24</f>
        <v>250</v>
      </c>
      <c r="K24" s="8">
        <v>250</v>
      </c>
    </row>
    <row r="25" spans="1:11" ht="18" customHeight="1" x14ac:dyDescent="0.15">
      <c r="A25" s="11" t="s">
        <v>34</v>
      </c>
      <c r="B25" s="8">
        <v>15850</v>
      </c>
      <c r="C25" s="8">
        <v>5932684</v>
      </c>
      <c r="D25" s="8">
        <v>341951</v>
      </c>
      <c r="E25" s="8">
        <f t="shared" ref="E25:E41" si="6">C25-D25</f>
        <v>5590733</v>
      </c>
      <c r="F25" s="8">
        <v>450000</v>
      </c>
      <c r="G25" s="13">
        <f t="shared" si="4"/>
        <v>3.5222222222222226</v>
      </c>
      <c r="H25" s="8">
        <f t="shared" si="5"/>
        <v>196918.04011111113</v>
      </c>
      <c r="I25" s="8">
        <v>0</v>
      </c>
      <c r="J25" s="8">
        <f t="shared" ref="J25:J42" si="7">B25-I25</f>
        <v>15850</v>
      </c>
      <c r="K25" s="8">
        <v>15850</v>
      </c>
    </row>
    <row r="26" spans="1:11" ht="18" customHeight="1" x14ac:dyDescent="0.15">
      <c r="A26" s="11" t="s">
        <v>35</v>
      </c>
      <c r="B26" s="8">
        <v>4910</v>
      </c>
      <c r="C26" s="8">
        <v>9325776</v>
      </c>
      <c r="D26" s="8">
        <v>3883535</v>
      </c>
      <c r="E26" s="8">
        <f t="shared" si="6"/>
        <v>5442241</v>
      </c>
      <c r="F26" s="8">
        <v>2821120</v>
      </c>
      <c r="G26" s="13">
        <f t="shared" si="4"/>
        <v>0.17404435117967332</v>
      </c>
      <c r="H26" s="8">
        <f t="shared" si="5"/>
        <v>9471.9130380841652</v>
      </c>
      <c r="I26" s="8">
        <v>0</v>
      </c>
      <c r="J26" s="8">
        <f t="shared" si="7"/>
        <v>4910</v>
      </c>
      <c r="K26" s="8">
        <v>4910</v>
      </c>
    </row>
    <row r="27" spans="1:11" ht="18" customHeight="1" x14ac:dyDescent="0.15">
      <c r="A27" s="11" t="s">
        <v>45</v>
      </c>
      <c r="B27" s="8">
        <v>1950</v>
      </c>
      <c r="C27" s="8">
        <v>410131</v>
      </c>
      <c r="D27" s="8">
        <v>357454</v>
      </c>
      <c r="E27" s="8">
        <f t="shared" si="6"/>
        <v>52677</v>
      </c>
      <c r="F27" s="8">
        <v>50420</v>
      </c>
      <c r="G27" s="13">
        <f t="shared" si="4"/>
        <v>3.8675128917096386</v>
      </c>
      <c r="H27" s="8">
        <f t="shared" si="5"/>
        <v>2037.2897659658865</v>
      </c>
      <c r="I27" s="8">
        <v>0</v>
      </c>
      <c r="J27" s="8">
        <f t="shared" si="7"/>
        <v>1950</v>
      </c>
      <c r="K27" s="8">
        <v>1950</v>
      </c>
    </row>
    <row r="28" spans="1:11" ht="18" customHeight="1" x14ac:dyDescent="0.15">
      <c r="A28" s="11" t="s">
        <v>49</v>
      </c>
      <c r="B28" s="8">
        <v>56540</v>
      </c>
      <c r="C28" s="8">
        <v>65638204</v>
      </c>
      <c r="D28" s="8">
        <v>53335286</v>
      </c>
      <c r="E28" s="8">
        <f t="shared" si="6"/>
        <v>12302918</v>
      </c>
      <c r="F28" s="8">
        <v>880000</v>
      </c>
      <c r="G28" s="13">
        <f t="shared" si="4"/>
        <v>6.4249999999999998</v>
      </c>
      <c r="H28" s="8">
        <f t="shared" si="5"/>
        <v>790462.48149999988</v>
      </c>
      <c r="I28" s="8">
        <v>0</v>
      </c>
      <c r="J28" s="8">
        <f t="shared" si="7"/>
        <v>56540</v>
      </c>
      <c r="K28" s="8">
        <v>56540</v>
      </c>
    </row>
    <row r="29" spans="1:11" ht="18" customHeight="1" x14ac:dyDescent="0.15">
      <c r="A29" s="11" t="s">
        <v>36</v>
      </c>
      <c r="B29" s="8">
        <v>665</v>
      </c>
      <c r="C29" s="8">
        <v>379314</v>
      </c>
      <c r="D29" s="8">
        <v>159597</v>
      </c>
      <c r="E29" s="8">
        <f t="shared" si="6"/>
        <v>219717</v>
      </c>
      <c r="F29" s="8">
        <v>95437</v>
      </c>
      <c r="G29" s="13">
        <f t="shared" si="4"/>
        <v>0.69679474417678677</v>
      </c>
      <c r="H29" s="8">
        <f t="shared" si="5"/>
        <v>1530.9765080629106</v>
      </c>
      <c r="I29" s="8">
        <v>0</v>
      </c>
      <c r="J29" s="8">
        <f t="shared" si="7"/>
        <v>665</v>
      </c>
      <c r="K29" s="8">
        <v>665</v>
      </c>
    </row>
    <row r="30" spans="1:11" ht="18" customHeight="1" x14ac:dyDescent="0.15">
      <c r="A30" s="11" t="s">
        <v>37</v>
      </c>
      <c r="B30" s="8">
        <v>7400</v>
      </c>
      <c r="C30" s="8">
        <v>24589199000</v>
      </c>
      <c r="D30" s="8">
        <v>24294008000</v>
      </c>
      <c r="E30" s="8">
        <f t="shared" si="6"/>
        <v>295191000</v>
      </c>
      <c r="F30" s="8">
        <v>16602100</v>
      </c>
      <c r="G30" s="13">
        <f t="shared" si="4"/>
        <v>4.4572674541172502E-2</v>
      </c>
      <c r="H30" s="8">
        <f t="shared" si="5"/>
        <v>131574.52370483251</v>
      </c>
      <c r="I30" s="8">
        <v>0</v>
      </c>
      <c r="J30" s="8">
        <f t="shared" si="7"/>
        <v>7400</v>
      </c>
      <c r="K30" s="8">
        <v>7400</v>
      </c>
    </row>
    <row r="31" spans="1:11" ht="18" customHeight="1" x14ac:dyDescent="0.15">
      <c r="A31" s="11" t="s">
        <v>50</v>
      </c>
      <c r="B31" s="8">
        <v>1341</v>
      </c>
      <c r="C31" s="8">
        <v>1237296</v>
      </c>
      <c r="D31" s="8">
        <v>205450</v>
      </c>
      <c r="E31" s="8">
        <f t="shared" si="6"/>
        <v>1031846</v>
      </c>
      <c r="F31" s="8">
        <v>856729</v>
      </c>
      <c r="G31" s="13">
        <f t="shared" si="4"/>
        <v>0.15652557576549878</v>
      </c>
      <c r="H31" s="8">
        <f t="shared" si="5"/>
        <v>1615.1028925132684</v>
      </c>
      <c r="I31" s="8">
        <v>0</v>
      </c>
      <c r="J31" s="8">
        <f t="shared" si="7"/>
        <v>1341</v>
      </c>
      <c r="K31" s="8">
        <v>1081</v>
      </c>
    </row>
    <row r="32" spans="1:11" ht="18" customHeight="1" x14ac:dyDescent="0.15">
      <c r="A32" s="11" t="s">
        <v>38</v>
      </c>
      <c r="B32" s="8">
        <v>13270</v>
      </c>
      <c r="C32" s="8">
        <v>358945072</v>
      </c>
      <c r="D32" s="8">
        <v>309753091</v>
      </c>
      <c r="E32" s="8">
        <f t="shared" si="6"/>
        <v>49191981</v>
      </c>
      <c r="F32" s="8">
        <v>5508065</v>
      </c>
      <c r="G32" s="13">
        <f t="shared" si="4"/>
        <v>0.24091945174938931</v>
      </c>
      <c r="H32" s="8">
        <f t="shared" si="5"/>
        <v>118513.05092986375</v>
      </c>
      <c r="I32" s="8">
        <v>0</v>
      </c>
      <c r="J32" s="8">
        <f t="shared" si="7"/>
        <v>13270</v>
      </c>
      <c r="K32" s="8">
        <v>11855</v>
      </c>
    </row>
    <row r="33" spans="1:14" ht="18" customHeight="1" x14ac:dyDescent="0.15">
      <c r="A33" s="11" t="s">
        <v>39</v>
      </c>
      <c r="B33" s="8">
        <v>3285</v>
      </c>
      <c r="C33" s="8">
        <v>794058</v>
      </c>
      <c r="D33" s="8">
        <v>39049</v>
      </c>
      <c r="E33" s="8">
        <f t="shared" si="6"/>
        <v>755009</v>
      </c>
      <c r="F33" s="8">
        <v>500000</v>
      </c>
      <c r="G33" s="13">
        <f t="shared" si="4"/>
        <v>0.65700000000000003</v>
      </c>
      <c r="H33" s="8">
        <f t="shared" si="5"/>
        <v>4960.40913</v>
      </c>
      <c r="I33" s="8">
        <v>0</v>
      </c>
      <c r="J33" s="8">
        <f t="shared" si="7"/>
        <v>3285</v>
      </c>
      <c r="K33" s="8">
        <v>3285</v>
      </c>
    </row>
    <row r="34" spans="1:14" ht="18" customHeight="1" x14ac:dyDescent="0.15">
      <c r="A34" s="11" t="s">
        <v>51</v>
      </c>
      <c r="B34" s="8">
        <v>107</v>
      </c>
      <c r="C34" s="8">
        <v>4524535</v>
      </c>
      <c r="D34" s="8">
        <v>2031868</v>
      </c>
      <c r="E34" s="8">
        <f t="shared" si="6"/>
        <v>2492667</v>
      </c>
      <c r="F34" s="8">
        <v>105000</v>
      </c>
      <c r="G34" s="13">
        <f t="shared" si="4"/>
        <v>0.10190476190476191</v>
      </c>
      <c r="H34" s="8">
        <f t="shared" si="5"/>
        <v>2540.1463714285715</v>
      </c>
      <c r="I34" s="8">
        <v>0</v>
      </c>
      <c r="J34" s="8">
        <f t="shared" si="7"/>
        <v>107</v>
      </c>
      <c r="K34" s="8">
        <v>58</v>
      </c>
    </row>
    <row r="35" spans="1:14" ht="18" customHeight="1" x14ac:dyDescent="0.15">
      <c r="A35" s="11" t="s">
        <v>40</v>
      </c>
      <c r="B35" s="8">
        <v>733</v>
      </c>
      <c r="C35" s="8">
        <v>110643</v>
      </c>
      <c r="D35" s="8">
        <v>1011</v>
      </c>
      <c r="E35" s="8">
        <f t="shared" si="6"/>
        <v>109632</v>
      </c>
      <c r="F35" s="8">
        <v>100000</v>
      </c>
      <c r="G35" s="13">
        <f t="shared" si="4"/>
        <v>0.73299999999999998</v>
      </c>
      <c r="H35" s="8">
        <f t="shared" si="5"/>
        <v>803.60255999999993</v>
      </c>
      <c r="I35" s="8">
        <v>0</v>
      </c>
      <c r="J35" s="8">
        <f t="shared" si="7"/>
        <v>733</v>
      </c>
      <c r="K35" s="8">
        <v>615</v>
      </c>
    </row>
    <row r="36" spans="1:14" ht="18" customHeight="1" x14ac:dyDescent="0.15">
      <c r="A36" s="11" t="s">
        <v>41</v>
      </c>
      <c r="B36" s="8">
        <v>3244</v>
      </c>
      <c r="C36" s="8">
        <v>1831980</v>
      </c>
      <c r="D36" s="8">
        <v>8039</v>
      </c>
      <c r="E36" s="8">
        <f t="shared" si="6"/>
        <v>1823941</v>
      </c>
      <c r="F36" s="8">
        <v>1486448</v>
      </c>
      <c r="G36" s="13">
        <f t="shared" si="4"/>
        <v>0.21823837766272347</v>
      </c>
      <c r="H36" s="8">
        <f t="shared" si="5"/>
        <v>3980.5392479252555</v>
      </c>
      <c r="I36" s="8">
        <v>0</v>
      </c>
      <c r="J36" s="8">
        <f t="shared" si="7"/>
        <v>3244</v>
      </c>
      <c r="K36" s="8">
        <v>815</v>
      </c>
    </row>
    <row r="37" spans="1:14" ht="18" customHeight="1" x14ac:dyDescent="0.15">
      <c r="A37" s="11" t="s">
        <v>42</v>
      </c>
      <c r="B37" s="8">
        <v>3338</v>
      </c>
      <c r="C37" s="8">
        <v>1924083</v>
      </c>
      <c r="D37" s="8">
        <v>199</v>
      </c>
      <c r="E37" s="8">
        <f t="shared" si="6"/>
        <v>1923884</v>
      </c>
      <c r="F37" s="8">
        <v>1913459</v>
      </c>
      <c r="G37" s="13">
        <f t="shared" si="4"/>
        <v>0.1744484726351597</v>
      </c>
      <c r="H37" s="8">
        <f t="shared" si="5"/>
        <v>3356.1862532722157</v>
      </c>
      <c r="I37" s="8">
        <v>0</v>
      </c>
      <c r="J37" s="8">
        <f t="shared" si="7"/>
        <v>3338</v>
      </c>
      <c r="K37" s="8">
        <v>2501</v>
      </c>
    </row>
    <row r="38" spans="1:14" ht="18" customHeight="1" x14ac:dyDescent="0.15">
      <c r="A38" s="11" t="s">
        <v>43</v>
      </c>
      <c r="B38" s="8">
        <v>260</v>
      </c>
      <c r="C38" s="8">
        <v>3191462</v>
      </c>
      <c r="D38" s="8">
        <v>737258</v>
      </c>
      <c r="E38" s="8">
        <f t="shared" si="6"/>
        <v>2454204</v>
      </c>
      <c r="F38" s="8">
        <v>400000</v>
      </c>
      <c r="G38" s="13">
        <f t="shared" si="4"/>
        <v>6.5000000000000002E-2</v>
      </c>
      <c r="H38" s="8">
        <f t="shared" si="5"/>
        <v>1595.2326</v>
      </c>
      <c r="I38" s="8">
        <v>0</v>
      </c>
      <c r="J38" s="8">
        <f t="shared" si="7"/>
        <v>260</v>
      </c>
      <c r="K38" s="8">
        <v>130</v>
      </c>
    </row>
    <row r="39" spans="1:14" ht="18" customHeight="1" x14ac:dyDescent="0.15">
      <c r="A39" s="11" t="s">
        <v>44</v>
      </c>
      <c r="B39" s="8">
        <v>265</v>
      </c>
      <c r="C39" s="8">
        <v>82668</v>
      </c>
      <c r="D39" s="8">
        <v>0</v>
      </c>
      <c r="E39" s="8">
        <f t="shared" si="6"/>
        <v>82668</v>
      </c>
      <c r="F39" s="8">
        <v>105673</v>
      </c>
      <c r="G39" s="13">
        <f t="shared" si="4"/>
        <v>0.2507736129380258</v>
      </c>
      <c r="H39" s="8">
        <f t="shared" si="5"/>
        <v>207.30953034360718</v>
      </c>
      <c r="I39" s="8">
        <v>0</v>
      </c>
      <c r="J39" s="8">
        <f t="shared" si="7"/>
        <v>265</v>
      </c>
      <c r="K39" s="8">
        <v>265</v>
      </c>
    </row>
    <row r="40" spans="1:14" ht="18" customHeight="1" x14ac:dyDescent="0.15">
      <c r="A40" s="11" t="s">
        <v>46</v>
      </c>
      <c r="B40" s="8">
        <v>9500</v>
      </c>
      <c r="C40" s="8">
        <v>1260835737</v>
      </c>
      <c r="D40" s="8">
        <v>1205080351</v>
      </c>
      <c r="E40" s="8">
        <f t="shared" si="6"/>
        <v>55755386</v>
      </c>
      <c r="F40" s="8">
        <v>6996577</v>
      </c>
      <c r="G40" s="13">
        <f t="shared" si="4"/>
        <v>0.13578068246801256</v>
      </c>
      <c r="H40" s="8">
        <f t="shared" si="5"/>
        <v>75705.043623474718</v>
      </c>
      <c r="I40" s="8">
        <v>0</v>
      </c>
      <c r="J40" s="8">
        <f t="shared" si="7"/>
        <v>9500</v>
      </c>
      <c r="K40" s="8">
        <v>9500</v>
      </c>
    </row>
    <row r="41" spans="1:14" ht="18" customHeight="1" x14ac:dyDescent="0.15">
      <c r="A41" s="11" t="s">
        <v>48</v>
      </c>
      <c r="B41" s="8">
        <v>289</v>
      </c>
      <c r="C41" s="8">
        <v>3069040</v>
      </c>
      <c r="D41" s="8">
        <v>2803011</v>
      </c>
      <c r="E41" s="8">
        <f t="shared" si="6"/>
        <v>266029</v>
      </c>
      <c r="F41" s="8">
        <v>100000</v>
      </c>
      <c r="G41" s="13">
        <f>B41/F41*100</f>
        <v>0.28900000000000003</v>
      </c>
      <c r="H41" s="8">
        <f>E41*G41/100</f>
        <v>768.82381000000009</v>
      </c>
      <c r="I41" s="8">
        <v>0</v>
      </c>
      <c r="J41" s="8">
        <f t="shared" si="7"/>
        <v>289</v>
      </c>
      <c r="K41" s="8">
        <v>289</v>
      </c>
      <c r="L41" s="16"/>
      <c r="M41" s="17"/>
      <c r="N41" s="17"/>
    </row>
    <row r="42" spans="1:14" ht="18" customHeight="1" x14ac:dyDescent="0.15">
      <c r="A42" s="11" t="s">
        <v>47</v>
      </c>
      <c r="B42" s="8">
        <v>1427</v>
      </c>
      <c r="C42" s="8">
        <v>3163650</v>
      </c>
      <c r="D42" s="8">
        <v>2818836</v>
      </c>
      <c r="E42" s="8">
        <f>C42-D42</f>
        <v>344814</v>
      </c>
      <c r="F42" s="8">
        <v>305917</v>
      </c>
      <c r="G42" s="13">
        <f t="shared" si="4"/>
        <v>0.46646639447954835</v>
      </c>
      <c r="H42" s="8">
        <f t="shared" si="5"/>
        <v>1608.4414334607097</v>
      </c>
      <c r="I42" s="8">
        <v>0</v>
      </c>
      <c r="J42" s="8">
        <f t="shared" si="7"/>
        <v>1427</v>
      </c>
      <c r="K42" s="8">
        <v>1427</v>
      </c>
      <c r="L42" s="16"/>
      <c r="M42" s="17"/>
      <c r="N42" s="17"/>
    </row>
    <row r="43" spans="1:14" ht="18" customHeight="1" x14ac:dyDescent="0.15">
      <c r="A43" s="12" t="s">
        <v>11</v>
      </c>
      <c r="B43" s="8">
        <f>SUM(B24:B42)</f>
        <v>124624</v>
      </c>
      <c r="C43" s="8">
        <f>SUM(C24:C42)</f>
        <v>26334406527</v>
      </c>
      <c r="D43" s="8">
        <f>SUM(D24:D42)</f>
        <v>25877251283</v>
      </c>
      <c r="E43" s="8">
        <f>SUM(E24:E42)</f>
        <v>457155244</v>
      </c>
      <c r="F43" s="8">
        <f>SUM(F24:F42)</f>
        <v>39576945</v>
      </c>
      <c r="G43" s="8"/>
      <c r="H43" s="8">
        <f>SUM(H24:H42)</f>
        <v>1366085.6938436716</v>
      </c>
      <c r="I43" s="8">
        <f>SUM(I24:I42)</f>
        <v>0</v>
      </c>
      <c r="J43" s="8">
        <f>SUM(J24:J42)</f>
        <v>124624</v>
      </c>
      <c r="K43" s="8">
        <f>SUM(K24:K42)</f>
        <v>119386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74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5" workbookViewId="0">
      <selection activeCell="B16" sqref="B16"/>
    </sheetView>
  </sheetViews>
  <sheetFormatPr defaultColWidth="8.875" defaultRowHeight="11.25" x14ac:dyDescent="0.15"/>
  <cols>
    <col min="1" max="1" width="22.875" style="5" customWidth="1"/>
    <col min="2" max="7" width="19.875" style="5" customWidth="1"/>
    <col min="8" max="16384" width="8.875" style="5"/>
  </cols>
  <sheetData>
    <row r="1" spans="1:7" ht="21" x14ac:dyDescent="0.2">
      <c r="A1" s="7" t="s">
        <v>54</v>
      </c>
    </row>
    <row r="2" spans="1:7" ht="13.5" x14ac:dyDescent="0.15">
      <c r="A2" s="6" t="s">
        <v>1</v>
      </c>
    </row>
    <row r="3" spans="1:7" ht="13.5" x14ac:dyDescent="0.15">
      <c r="A3" s="14" t="s">
        <v>55</v>
      </c>
    </row>
    <row r="4" spans="1:7" ht="13.5" x14ac:dyDescent="0.15">
      <c r="G4" s="2" t="s">
        <v>28</v>
      </c>
    </row>
    <row r="5" spans="1:7" ht="22.5" customHeight="1" x14ac:dyDescent="0.15">
      <c r="A5" s="4" t="s">
        <v>56</v>
      </c>
      <c r="B5" s="4" t="s">
        <v>57</v>
      </c>
      <c r="C5" s="4" t="s">
        <v>58</v>
      </c>
      <c r="D5" s="4" t="s">
        <v>59</v>
      </c>
      <c r="E5" s="4" t="s">
        <v>60</v>
      </c>
      <c r="F5" s="1" t="s">
        <v>61</v>
      </c>
      <c r="G5" s="1" t="s">
        <v>10</v>
      </c>
    </row>
    <row r="6" spans="1:7" ht="18" customHeight="1" x14ac:dyDescent="0.15">
      <c r="A6" s="18" t="s">
        <v>62</v>
      </c>
      <c r="B6" s="19">
        <f>G6-(C6+D6+E6)</f>
        <v>5207850</v>
      </c>
      <c r="C6" s="19">
        <v>1701500</v>
      </c>
      <c r="D6" s="20"/>
      <c r="E6" s="20"/>
      <c r="F6" s="19">
        <f t="shared" ref="F6:F23" si="0">SUM(B6:E6)</f>
        <v>6909350</v>
      </c>
      <c r="G6" s="19">
        <v>6909350</v>
      </c>
    </row>
    <row r="7" spans="1:7" ht="18" customHeight="1" x14ac:dyDescent="0.15">
      <c r="A7" s="18" t="s">
        <v>63</v>
      </c>
      <c r="B7" s="19">
        <f>G7-(C7+D7+E7)</f>
        <v>844010</v>
      </c>
      <c r="C7" s="19">
        <v>623455</v>
      </c>
      <c r="D7" s="20"/>
      <c r="E7" s="20"/>
      <c r="F7" s="19">
        <f t="shared" si="0"/>
        <v>1467465</v>
      </c>
      <c r="G7" s="19">
        <v>1467465</v>
      </c>
    </row>
    <row r="8" spans="1:7" ht="18" customHeight="1" x14ac:dyDescent="0.15">
      <c r="A8" s="18" t="s">
        <v>64</v>
      </c>
      <c r="B8" s="19">
        <f>G8-(C8+D8+E8)</f>
        <v>30747</v>
      </c>
      <c r="C8" s="19">
        <v>20860</v>
      </c>
      <c r="D8" s="20"/>
      <c r="E8" s="20"/>
      <c r="F8" s="19">
        <f>SUM(B8:E8)</f>
        <v>51607</v>
      </c>
      <c r="G8" s="19">
        <v>51607</v>
      </c>
    </row>
    <row r="9" spans="1:7" ht="18" customHeight="1" x14ac:dyDescent="0.15">
      <c r="A9" s="18" t="s">
        <v>65</v>
      </c>
      <c r="B9" s="19">
        <f t="shared" ref="B9:B23" si="1">G9-(C9+D9+E9)</f>
        <v>476783</v>
      </c>
      <c r="C9" s="19">
        <v>323483</v>
      </c>
      <c r="D9" s="20"/>
      <c r="E9" s="20"/>
      <c r="F9" s="19">
        <f t="shared" si="0"/>
        <v>800266</v>
      </c>
      <c r="G9" s="19">
        <v>800266</v>
      </c>
    </row>
    <row r="10" spans="1:7" ht="18" customHeight="1" x14ac:dyDescent="0.15">
      <c r="A10" s="18" t="s">
        <v>66</v>
      </c>
      <c r="B10" s="19">
        <f t="shared" si="1"/>
        <v>9771</v>
      </c>
      <c r="C10" s="19">
        <v>6630</v>
      </c>
      <c r="D10" s="20"/>
      <c r="E10" s="20"/>
      <c r="F10" s="19">
        <f t="shared" si="0"/>
        <v>16401</v>
      </c>
      <c r="G10" s="19">
        <v>16401</v>
      </c>
    </row>
    <row r="11" spans="1:7" ht="18" customHeight="1" x14ac:dyDescent="0.15">
      <c r="A11" s="18" t="s">
        <v>67</v>
      </c>
      <c r="B11" s="19">
        <f t="shared" si="1"/>
        <v>26808</v>
      </c>
      <c r="C11" s="19">
        <v>18189</v>
      </c>
      <c r="D11" s="20"/>
      <c r="E11" s="20"/>
      <c r="F11" s="19">
        <f t="shared" si="0"/>
        <v>44997</v>
      </c>
      <c r="G11" s="19">
        <v>44997</v>
      </c>
    </row>
    <row r="12" spans="1:7" ht="18" customHeight="1" x14ac:dyDescent="0.15">
      <c r="A12" s="18" t="s">
        <v>68</v>
      </c>
      <c r="B12" s="19">
        <f t="shared" si="1"/>
        <v>206116</v>
      </c>
      <c r="C12" s="19">
        <v>35628</v>
      </c>
      <c r="D12" s="19">
        <v>229797</v>
      </c>
      <c r="E12" s="20"/>
      <c r="F12" s="19">
        <f t="shared" si="0"/>
        <v>471541</v>
      </c>
      <c r="G12" s="19">
        <v>471541</v>
      </c>
    </row>
    <row r="13" spans="1:7" ht="18" customHeight="1" x14ac:dyDescent="0.15">
      <c r="A13" s="18" t="s">
        <v>69</v>
      </c>
      <c r="B13" s="19">
        <f t="shared" si="1"/>
        <v>12</v>
      </c>
      <c r="C13" s="19">
        <v>8</v>
      </c>
      <c r="D13" s="19"/>
      <c r="E13" s="20"/>
      <c r="F13" s="19">
        <f t="shared" si="0"/>
        <v>20</v>
      </c>
      <c r="G13" s="19">
        <v>20</v>
      </c>
    </row>
    <row r="14" spans="1:7" ht="18" customHeight="1" x14ac:dyDescent="0.15">
      <c r="A14" s="18" t="s">
        <v>70</v>
      </c>
      <c r="B14" s="19">
        <f t="shared" si="1"/>
        <v>298</v>
      </c>
      <c r="C14" s="19">
        <v>202</v>
      </c>
      <c r="D14" s="19"/>
      <c r="E14" s="20"/>
      <c r="F14" s="19">
        <f t="shared" si="0"/>
        <v>500</v>
      </c>
      <c r="G14" s="19">
        <v>500</v>
      </c>
    </row>
    <row r="15" spans="1:7" ht="18" customHeight="1" x14ac:dyDescent="0.15">
      <c r="A15" s="18" t="s">
        <v>71</v>
      </c>
      <c r="B15" s="19">
        <f t="shared" si="1"/>
        <v>596</v>
      </c>
      <c r="C15" s="19">
        <v>404</v>
      </c>
      <c r="D15" s="19"/>
      <c r="E15" s="20"/>
      <c r="F15" s="19">
        <f t="shared" si="0"/>
        <v>1000</v>
      </c>
      <c r="G15" s="19">
        <v>1000</v>
      </c>
    </row>
    <row r="16" spans="1:7" ht="18" customHeight="1" x14ac:dyDescent="0.15">
      <c r="A16" s="18" t="s">
        <v>72</v>
      </c>
      <c r="B16" s="19">
        <f t="shared" si="1"/>
        <v>28852</v>
      </c>
      <c r="C16" s="19">
        <v>19575</v>
      </c>
      <c r="D16" s="20"/>
      <c r="E16" s="20"/>
      <c r="F16" s="19">
        <f t="shared" si="0"/>
        <v>48427</v>
      </c>
      <c r="G16" s="19">
        <v>48427</v>
      </c>
    </row>
    <row r="17" spans="1:7" ht="18" customHeight="1" x14ac:dyDescent="0.15">
      <c r="A17" s="18" t="s">
        <v>73</v>
      </c>
      <c r="B17" s="19">
        <f t="shared" si="1"/>
        <v>2330607</v>
      </c>
      <c r="C17" s="19">
        <v>1316643</v>
      </c>
      <c r="D17" s="20"/>
      <c r="E17" s="20"/>
      <c r="F17" s="19">
        <f t="shared" si="0"/>
        <v>3647250</v>
      </c>
      <c r="G17" s="19">
        <v>3647250</v>
      </c>
    </row>
    <row r="18" spans="1:7" ht="18" customHeight="1" x14ac:dyDescent="0.15">
      <c r="A18" s="18" t="s">
        <v>74</v>
      </c>
      <c r="B18" s="19">
        <f t="shared" si="1"/>
        <v>26335</v>
      </c>
      <c r="C18" s="19">
        <v>16165</v>
      </c>
      <c r="D18" s="20"/>
      <c r="E18" s="20"/>
      <c r="F18" s="19">
        <f t="shared" si="0"/>
        <v>42500</v>
      </c>
      <c r="G18" s="19">
        <v>42500</v>
      </c>
    </row>
    <row r="19" spans="1:7" ht="18" customHeight="1" x14ac:dyDescent="0.15">
      <c r="A19" s="18" t="s">
        <v>75</v>
      </c>
      <c r="B19" s="19">
        <f t="shared" si="1"/>
        <v>1663335</v>
      </c>
      <c r="C19" s="19">
        <v>1128522</v>
      </c>
      <c r="D19" s="20"/>
      <c r="E19" s="20"/>
      <c r="F19" s="19">
        <f t="shared" si="0"/>
        <v>2791857</v>
      </c>
      <c r="G19" s="19">
        <v>2791857</v>
      </c>
    </row>
    <row r="20" spans="1:7" ht="18" customHeight="1" x14ac:dyDescent="0.15">
      <c r="A20" s="18" t="s">
        <v>76</v>
      </c>
      <c r="B20" s="19">
        <f t="shared" si="1"/>
        <v>644</v>
      </c>
      <c r="C20" s="19">
        <v>438</v>
      </c>
      <c r="D20" s="20"/>
      <c r="E20" s="20"/>
      <c r="F20" s="19">
        <f t="shared" si="0"/>
        <v>1082</v>
      </c>
      <c r="G20" s="19">
        <v>1082</v>
      </c>
    </row>
    <row r="21" spans="1:7" ht="18" customHeight="1" x14ac:dyDescent="0.15">
      <c r="A21" s="18" t="s">
        <v>77</v>
      </c>
      <c r="B21" s="19">
        <f t="shared" si="1"/>
        <v>30277</v>
      </c>
      <c r="C21" s="19">
        <v>44625</v>
      </c>
      <c r="D21" s="20"/>
      <c r="E21" s="20"/>
      <c r="F21" s="19">
        <f t="shared" si="0"/>
        <v>74902</v>
      </c>
      <c r="G21" s="19">
        <v>74902</v>
      </c>
    </row>
    <row r="22" spans="1:7" ht="18" customHeight="1" x14ac:dyDescent="0.15">
      <c r="A22" s="18" t="s">
        <v>78</v>
      </c>
      <c r="B22" s="19">
        <f t="shared" si="1"/>
        <v>32989</v>
      </c>
      <c r="C22" s="19">
        <v>22382</v>
      </c>
      <c r="D22" s="20"/>
      <c r="E22" s="20"/>
      <c r="F22" s="19">
        <f t="shared" si="0"/>
        <v>55371</v>
      </c>
      <c r="G22" s="19">
        <v>55371</v>
      </c>
    </row>
    <row r="23" spans="1:7" ht="18" customHeight="1" x14ac:dyDescent="0.15">
      <c r="A23" s="18" t="s">
        <v>79</v>
      </c>
      <c r="B23" s="19">
        <f t="shared" si="1"/>
        <v>57016</v>
      </c>
      <c r="C23" s="19">
        <v>38684</v>
      </c>
      <c r="D23" s="20"/>
      <c r="E23" s="20"/>
      <c r="F23" s="19">
        <f t="shared" si="0"/>
        <v>95700</v>
      </c>
      <c r="G23" s="19">
        <v>95700</v>
      </c>
    </row>
    <row r="24" spans="1:7" ht="18" customHeight="1" x14ac:dyDescent="0.15">
      <c r="A24" s="21" t="s">
        <v>11</v>
      </c>
      <c r="B24" s="22">
        <f>SUM(B6:B23)</f>
        <v>10973046</v>
      </c>
      <c r="C24" s="22">
        <f>SUM(C6:C23)</f>
        <v>5317393</v>
      </c>
      <c r="D24" s="23">
        <f>SUM(D6:D23)</f>
        <v>229797</v>
      </c>
      <c r="E24" s="23"/>
      <c r="F24" s="22">
        <f>SUM(F6:F23)</f>
        <v>16520236</v>
      </c>
      <c r="G24" s="23">
        <f>SUM(G6:G23)</f>
        <v>16520236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99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6" sqref="B16"/>
    </sheetView>
  </sheetViews>
  <sheetFormatPr defaultColWidth="8.875" defaultRowHeight="11.25" x14ac:dyDescent="0.15"/>
  <cols>
    <col min="1" max="1" width="30.875" style="5" customWidth="1"/>
    <col min="2" max="6" width="19.875" style="5" customWidth="1"/>
    <col min="7" max="16384" width="8.875" style="5"/>
  </cols>
  <sheetData>
    <row r="1" spans="1:6" ht="21" x14ac:dyDescent="0.2">
      <c r="A1" s="7" t="s">
        <v>80</v>
      </c>
    </row>
    <row r="2" spans="1:6" ht="13.5" x14ac:dyDescent="0.15">
      <c r="A2" s="6" t="s">
        <v>1</v>
      </c>
    </row>
    <row r="3" spans="1:6" ht="13.5" x14ac:dyDescent="0.15">
      <c r="A3" s="6" t="s">
        <v>81</v>
      </c>
    </row>
    <row r="4" spans="1:6" ht="13.5" x14ac:dyDescent="0.15">
      <c r="F4" s="2" t="s">
        <v>28</v>
      </c>
    </row>
    <row r="5" spans="1:6" ht="22.5" customHeight="1" x14ac:dyDescent="0.15">
      <c r="A5" s="58" t="s">
        <v>82</v>
      </c>
      <c r="B5" s="58" t="s">
        <v>83</v>
      </c>
      <c r="C5" s="58"/>
      <c r="D5" s="58" t="s">
        <v>84</v>
      </c>
      <c r="E5" s="58"/>
      <c r="F5" s="59" t="s">
        <v>85</v>
      </c>
    </row>
    <row r="6" spans="1:6" ht="22.5" customHeight="1" x14ac:dyDescent="0.15">
      <c r="A6" s="58"/>
      <c r="B6" s="4" t="s">
        <v>86</v>
      </c>
      <c r="C6" s="1" t="s">
        <v>87</v>
      </c>
      <c r="D6" s="4" t="s">
        <v>86</v>
      </c>
      <c r="E6" s="1" t="s">
        <v>87</v>
      </c>
      <c r="F6" s="58"/>
    </row>
    <row r="7" spans="1:6" ht="18" customHeight="1" x14ac:dyDescent="0.15">
      <c r="A7" s="24" t="s">
        <v>88</v>
      </c>
      <c r="B7" s="25"/>
      <c r="C7" s="25"/>
      <c r="D7" s="25"/>
      <c r="E7" s="25"/>
      <c r="F7" s="25"/>
    </row>
    <row r="8" spans="1:6" ht="18" customHeight="1" x14ac:dyDescent="0.15">
      <c r="A8" s="24" t="s">
        <v>89</v>
      </c>
      <c r="B8" s="25">
        <v>19630</v>
      </c>
      <c r="C8" s="25"/>
      <c r="D8" s="25">
        <v>1980</v>
      </c>
      <c r="E8" s="25"/>
      <c r="F8" s="25">
        <f>B8+D8</f>
        <v>21610</v>
      </c>
    </row>
    <row r="9" spans="1:6" ht="18" customHeight="1" x14ac:dyDescent="0.15">
      <c r="A9" s="24" t="s">
        <v>90</v>
      </c>
      <c r="B9" s="25">
        <v>1191</v>
      </c>
      <c r="C9" s="25"/>
      <c r="D9" s="25">
        <v>1343</v>
      </c>
      <c r="E9" s="25"/>
      <c r="F9" s="25">
        <f t="shared" ref="F9:F11" si="0">B9+D9</f>
        <v>2534</v>
      </c>
    </row>
    <row r="10" spans="1:6" ht="18" customHeight="1" x14ac:dyDescent="0.15">
      <c r="A10" s="26" t="s">
        <v>91</v>
      </c>
      <c r="B10" s="25">
        <v>47270</v>
      </c>
      <c r="C10" s="25"/>
      <c r="D10" s="25">
        <v>5880</v>
      </c>
      <c r="E10" s="25"/>
      <c r="F10" s="25">
        <f t="shared" si="0"/>
        <v>53150</v>
      </c>
    </row>
    <row r="11" spans="1:6" ht="18" customHeight="1" x14ac:dyDescent="0.15">
      <c r="A11" s="24" t="s">
        <v>92</v>
      </c>
      <c r="B11" s="25">
        <v>256500</v>
      </c>
      <c r="C11" s="25"/>
      <c r="D11" s="25">
        <v>22800</v>
      </c>
      <c r="E11" s="25"/>
      <c r="F11" s="25">
        <f t="shared" si="0"/>
        <v>279300</v>
      </c>
    </row>
    <row r="12" spans="1:6" ht="18" customHeight="1" x14ac:dyDescent="0.15">
      <c r="A12" s="21" t="s">
        <v>11</v>
      </c>
      <c r="B12" s="25">
        <f>SUM(B8:B11)</f>
        <v>324591</v>
      </c>
      <c r="C12" s="25"/>
      <c r="D12" s="25">
        <f t="shared" ref="D12:F12" si="1">SUM(D8:D11)</f>
        <v>32003</v>
      </c>
      <c r="E12" s="25"/>
      <c r="F12" s="25">
        <f t="shared" si="1"/>
        <v>356594</v>
      </c>
    </row>
  </sheetData>
  <mergeCells count="4">
    <mergeCell ref="A5:A6"/>
    <mergeCell ref="B5:C5"/>
    <mergeCell ref="D5:E5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6" sqref="B16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7" t="s">
        <v>93</v>
      </c>
    </row>
    <row r="2" spans="1:3" ht="13.5" x14ac:dyDescent="0.15">
      <c r="A2" s="6" t="s">
        <v>1</v>
      </c>
    </row>
    <row r="3" spans="1:3" ht="13.5" x14ac:dyDescent="0.15">
      <c r="A3" s="6" t="s">
        <v>94</v>
      </c>
    </row>
    <row r="4" spans="1:3" ht="13.5" x14ac:dyDescent="0.15">
      <c r="C4" s="2" t="s">
        <v>28</v>
      </c>
    </row>
    <row r="5" spans="1:3" ht="22.5" customHeight="1" x14ac:dyDescent="0.15">
      <c r="A5" s="4" t="s">
        <v>82</v>
      </c>
      <c r="B5" s="4" t="s">
        <v>86</v>
      </c>
      <c r="C5" s="4" t="s">
        <v>95</v>
      </c>
    </row>
    <row r="6" spans="1:3" ht="18" customHeight="1" x14ac:dyDescent="0.15">
      <c r="A6" s="24" t="s">
        <v>96</v>
      </c>
      <c r="B6" s="27"/>
      <c r="C6" s="27"/>
    </row>
    <row r="7" spans="1:3" ht="18" customHeight="1" x14ac:dyDescent="0.15">
      <c r="A7" s="24" t="s">
        <v>97</v>
      </c>
      <c r="B7" s="27">
        <v>396393</v>
      </c>
      <c r="C7" s="27"/>
    </row>
    <row r="8" spans="1:3" ht="18" customHeight="1" x14ac:dyDescent="0.15">
      <c r="A8" s="26" t="s">
        <v>98</v>
      </c>
      <c r="B8" s="27">
        <v>3346</v>
      </c>
      <c r="C8" s="27"/>
    </row>
    <row r="9" spans="1:3" ht="18" customHeight="1" thickBot="1" x14ac:dyDescent="0.2">
      <c r="A9" s="28" t="s">
        <v>99</v>
      </c>
      <c r="B9" s="29">
        <f>SUM(B7:B8)</f>
        <v>399739</v>
      </c>
      <c r="C9" s="29"/>
    </row>
    <row r="10" spans="1:3" ht="18" customHeight="1" thickTop="1" x14ac:dyDescent="0.15">
      <c r="A10" s="24" t="s">
        <v>100</v>
      </c>
      <c r="B10" s="27"/>
      <c r="C10" s="27"/>
    </row>
    <row r="11" spans="1:3" ht="18" customHeight="1" x14ac:dyDescent="0.15">
      <c r="A11" s="24" t="s">
        <v>101</v>
      </c>
      <c r="B11" s="27">
        <v>24715</v>
      </c>
      <c r="C11" s="27">
        <v>1812</v>
      </c>
    </row>
    <row r="12" spans="1:3" ht="18" customHeight="1" x14ac:dyDescent="0.15">
      <c r="A12" s="24" t="s">
        <v>102</v>
      </c>
      <c r="B12" s="27">
        <v>166994</v>
      </c>
      <c r="C12" s="27">
        <v>23546</v>
      </c>
    </row>
    <row r="13" spans="1:3" ht="18" customHeight="1" x14ac:dyDescent="0.15">
      <c r="A13" s="24" t="s">
        <v>103</v>
      </c>
      <c r="B13" s="27">
        <v>6758</v>
      </c>
      <c r="C13" s="27">
        <v>622</v>
      </c>
    </row>
    <row r="14" spans="1:3" ht="18" customHeight="1" x14ac:dyDescent="0.15">
      <c r="A14" s="24" t="s">
        <v>104</v>
      </c>
      <c r="B14" s="27">
        <v>841</v>
      </c>
      <c r="C14" s="27"/>
    </row>
    <row r="15" spans="1:3" ht="18" customHeight="1" x14ac:dyDescent="0.15">
      <c r="A15" s="24" t="s">
        <v>105</v>
      </c>
      <c r="B15" s="27">
        <v>29038</v>
      </c>
      <c r="C15" s="27"/>
    </row>
    <row r="16" spans="1:3" ht="18" customHeight="1" x14ac:dyDescent="0.15">
      <c r="A16" s="24" t="s">
        <v>106</v>
      </c>
      <c r="B16" s="27">
        <v>68</v>
      </c>
      <c r="C16" s="27"/>
    </row>
    <row r="17" spans="1:3" ht="18" customHeight="1" x14ac:dyDescent="0.15">
      <c r="A17" s="24" t="s">
        <v>107</v>
      </c>
      <c r="B17" s="27">
        <v>9208</v>
      </c>
      <c r="C17" s="27"/>
    </row>
    <row r="18" spans="1:3" ht="18" customHeight="1" thickBot="1" x14ac:dyDescent="0.2">
      <c r="A18" s="28" t="s">
        <v>99</v>
      </c>
      <c r="B18" s="29">
        <f>SUM(B11:B17)</f>
        <v>237622</v>
      </c>
      <c r="C18" s="29">
        <f>SUM(C11:C17)</f>
        <v>25980</v>
      </c>
    </row>
    <row r="19" spans="1:3" ht="18" customHeight="1" thickTop="1" x14ac:dyDescent="0.15">
      <c r="A19" s="21" t="s">
        <v>11</v>
      </c>
      <c r="B19" s="27">
        <f>B9+B18</f>
        <v>637361</v>
      </c>
      <c r="C19" s="27">
        <f>C9+C18</f>
        <v>25980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6" sqref="B16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7" t="s">
        <v>108</v>
      </c>
    </row>
    <row r="2" spans="1:3" ht="13.5" x14ac:dyDescent="0.15">
      <c r="A2" s="6" t="s">
        <v>1</v>
      </c>
    </row>
    <row r="3" spans="1:3" ht="13.5" x14ac:dyDescent="0.15">
      <c r="A3" s="6" t="s">
        <v>109</v>
      </c>
    </row>
    <row r="4" spans="1:3" ht="13.5" x14ac:dyDescent="0.15">
      <c r="C4" s="2" t="s">
        <v>28</v>
      </c>
    </row>
    <row r="5" spans="1:3" ht="22.5" customHeight="1" x14ac:dyDescent="0.15">
      <c r="A5" s="4" t="s">
        <v>82</v>
      </c>
      <c r="B5" s="4" t="s">
        <v>86</v>
      </c>
      <c r="C5" s="4" t="s">
        <v>95</v>
      </c>
    </row>
    <row r="6" spans="1:3" ht="18" customHeight="1" x14ac:dyDescent="0.15">
      <c r="A6" s="24" t="s">
        <v>96</v>
      </c>
      <c r="B6" s="27"/>
      <c r="C6" s="27"/>
    </row>
    <row r="7" spans="1:3" ht="18" customHeight="1" x14ac:dyDescent="0.15">
      <c r="A7" s="24" t="s">
        <v>97</v>
      </c>
      <c r="B7" s="27">
        <v>1702</v>
      </c>
      <c r="C7" s="27"/>
    </row>
    <row r="8" spans="1:3" ht="18" customHeight="1" x14ac:dyDescent="0.15">
      <c r="A8" s="26" t="s">
        <v>98</v>
      </c>
      <c r="B8" s="27">
        <v>320</v>
      </c>
      <c r="C8" s="27"/>
    </row>
    <row r="9" spans="1:3" ht="18" customHeight="1" thickBot="1" x14ac:dyDescent="0.2">
      <c r="A9" s="28" t="s">
        <v>99</v>
      </c>
      <c r="B9" s="29">
        <f>SUM(B7:B8)</f>
        <v>2022</v>
      </c>
      <c r="C9" s="29"/>
    </row>
    <row r="10" spans="1:3" ht="18" customHeight="1" thickTop="1" x14ac:dyDescent="0.15">
      <c r="A10" s="24" t="s">
        <v>100</v>
      </c>
      <c r="B10" s="27"/>
      <c r="C10" s="27"/>
    </row>
    <row r="11" spans="1:3" ht="18" customHeight="1" x14ac:dyDescent="0.15">
      <c r="A11" s="24" t="s">
        <v>101</v>
      </c>
      <c r="B11" s="27">
        <v>10711</v>
      </c>
      <c r="C11" s="27">
        <v>773</v>
      </c>
    </row>
    <row r="12" spans="1:3" ht="18" customHeight="1" x14ac:dyDescent="0.15">
      <c r="A12" s="24" t="s">
        <v>102</v>
      </c>
      <c r="B12" s="27">
        <v>38306</v>
      </c>
      <c r="C12" s="27">
        <v>5401</v>
      </c>
    </row>
    <row r="13" spans="1:3" ht="18" customHeight="1" x14ac:dyDescent="0.15">
      <c r="A13" s="24" t="s">
        <v>103</v>
      </c>
      <c r="B13" s="27">
        <v>2991</v>
      </c>
      <c r="C13" s="27">
        <v>275</v>
      </c>
    </row>
    <row r="14" spans="1:3" ht="18" customHeight="1" x14ac:dyDescent="0.15">
      <c r="A14" s="24" t="s">
        <v>104</v>
      </c>
      <c r="B14" s="27">
        <v>463</v>
      </c>
      <c r="C14" s="27"/>
    </row>
    <row r="15" spans="1:3" ht="18" customHeight="1" x14ac:dyDescent="0.15">
      <c r="A15" s="24" t="s">
        <v>105</v>
      </c>
      <c r="B15" s="27">
        <v>9575</v>
      </c>
      <c r="C15" s="27"/>
    </row>
    <row r="16" spans="1:3" ht="18" customHeight="1" x14ac:dyDescent="0.15">
      <c r="A16" s="24" t="s">
        <v>106</v>
      </c>
      <c r="B16" s="27">
        <v>207</v>
      </c>
      <c r="C16" s="27"/>
    </row>
    <row r="17" spans="1:3" ht="18" customHeight="1" x14ac:dyDescent="0.15">
      <c r="A17" s="24" t="s">
        <v>107</v>
      </c>
      <c r="B17" s="27">
        <v>1170</v>
      </c>
      <c r="C17" s="27"/>
    </row>
    <row r="18" spans="1:3" ht="18" customHeight="1" thickBot="1" x14ac:dyDescent="0.2">
      <c r="A18" s="28" t="s">
        <v>99</v>
      </c>
      <c r="B18" s="29">
        <f>SUM(B11:B17)</f>
        <v>63423</v>
      </c>
      <c r="C18" s="29">
        <f>SUM(C11:C17)</f>
        <v>6449</v>
      </c>
    </row>
    <row r="19" spans="1:3" ht="18" customHeight="1" thickTop="1" x14ac:dyDescent="0.15">
      <c r="A19" s="21" t="s">
        <v>11</v>
      </c>
      <c r="B19" s="27">
        <f>B9+B18</f>
        <v>65445</v>
      </c>
      <c r="C19" s="27">
        <f>C9+C18</f>
        <v>6449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A3" workbookViewId="0">
      <selection activeCell="B16" sqref="B16"/>
    </sheetView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7" t="s">
        <v>110</v>
      </c>
    </row>
    <row r="2" spans="1:11" ht="13.5" x14ac:dyDescent="0.15">
      <c r="A2" s="6" t="s">
        <v>1</v>
      </c>
    </row>
    <row r="3" spans="1:11" ht="13.5" x14ac:dyDescent="0.15">
      <c r="A3" s="14" t="s">
        <v>53</v>
      </c>
    </row>
    <row r="4" spans="1:11" ht="13.5" x14ac:dyDescent="0.15">
      <c r="K4" s="2" t="s">
        <v>28</v>
      </c>
    </row>
    <row r="5" spans="1:11" ht="22.5" customHeight="1" x14ac:dyDescent="0.15">
      <c r="A5" s="58" t="s">
        <v>56</v>
      </c>
      <c r="B5" s="60" t="s">
        <v>111</v>
      </c>
      <c r="C5" s="30"/>
      <c r="D5" s="58" t="s">
        <v>112</v>
      </c>
      <c r="E5" s="59" t="s">
        <v>113</v>
      </c>
      <c r="F5" s="58" t="s">
        <v>114</v>
      </c>
      <c r="G5" s="59" t="s">
        <v>115</v>
      </c>
      <c r="H5" s="60" t="s">
        <v>116</v>
      </c>
      <c r="I5" s="31"/>
      <c r="J5" s="32"/>
      <c r="K5" s="58" t="s">
        <v>60</v>
      </c>
    </row>
    <row r="6" spans="1:11" ht="22.5" customHeight="1" x14ac:dyDescent="0.15">
      <c r="A6" s="58"/>
      <c r="B6" s="58"/>
      <c r="C6" s="33" t="s">
        <v>117</v>
      </c>
      <c r="D6" s="58"/>
      <c r="E6" s="58"/>
      <c r="F6" s="58"/>
      <c r="G6" s="58"/>
      <c r="H6" s="58"/>
      <c r="I6" s="4" t="s">
        <v>118</v>
      </c>
      <c r="J6" s="4" t="s">
        <v>119</v>
      </c>
      <c r="K6" s="58"/>
    </row>
    <row r="7" spans="1:11" ht="18" customHeight="1" x14ac:dyDescent="0.15">
      <c r="A7" s="24" t="s">
        <v>120</v>
      </c>
      <c r="B7" s="27"/>
      <c r="C7" s="34"/>
      <c r="D7" s="27"/>
      <c r="E7" s="27"/>
      <c r="F7" s="27"/>
      <c r="G7" s="27"/>
      <c r="H7" s="27"/>
      <c r="I7" s="27"/>
      <c r="J7" s="27"/>
      <c r="K7" s="27"/>
    </row>
    <row r="8" spans="1:11" ht="18" customHeight="1" x14ac:dyDescent="0.15">
      <c r="A8" s="24" t="s">
        <v>121</v>
      </c>
      <c r="B8" s="25">
        <f>D8+E8+F8+G8+H8+K8</f>
        <v>190171</v>
      </c>
      <c r="C8" s="35">
        <v>24996</v>
      </c>
      <c r="D8" s="25">
        <v>144090</v>
      </c>
      <c r="E8" s="25"/>
      <c r="F8" s="25">
        <v>1200</v>
      </c>
      <c r="G8" s="25">
        <v>44881</v>
      </c>
      <c r="H8" s="25"/>
      <c r="I8" s="25"/>
      <c r="J8" s="25"/>
      <c r="K8" s="25"/>
    </row>
    <row r="9" spans="1:11" ht="18" customHeight="1" x14ac:dyDescent="0.15">
      <c r="A9" s="24" t="s">
        <v>122</v>
      </c>
      <c r="B9" s="25">
        <f>D9+E9+F9+G9+H9+K9</f>
        <v>161814</v>
      </c>
      <c r="C9" s="35">
        <v>41396</v>
      </c>
      <c r="D9" s="25">
        <v>161814</v>
      </c>
      <c r="E9" s="25"/>
      <c r="F9" s="25"/>
      <c r="G9" s="25"/>
      <c r="H9" s="25"/>
      <c r="I9" s="25"/>
      <c r="J9" s="25"/>
      <c r="K9" s="25"/>
    </row>
    <row r="10" spans="1:11" ht="18" customHeight="1" x14ac:dyDescent="0.15">
      <c r="A10" s="24" t="s">
        <v>123</v>
      </c>
      <c r="B10" s="25">
        <f t="shared" ref="B10:B18" si="0">D10+E10+F10+G10+H10+K10</f>
        <v>258886</v>
      </c>
      <c r="C10" s="35">
        <v>43426</v>
      </c>
      <c r="D10" s="25">
        <v>258886</v>
      </c>
      <c r="E10" s="25"/>
      <c r="F10" s="25"/>
      <c r="G10" s="25"/>
      <c r="H10" s="25"/>
      <c r="I10" s="25"/>
      <c r="J10" s="25"/>
      <c r="K10" s="25"/>
    </row>
    <row r="11" spans="1:11" ht="18" customHeight="1" x14ac:dyDescent="0.15">
      <c r="A11" s="24" t="s">
        <v>124</v>
      </c>
      <c r="B11" s="25">
        <f t="shared" si="0"/>
        <v>190748</v>
      </c>
      <c r="C11" s="35">
        <v>50704</v>
      </c>
      <c r="D11" s="25">
        <v>154424</v>
      </c>
      <c r="E11" s="25"/>
      <c r="F11" s="25">
        <v>8554</v>
      </c>
      <c r="G11" s="25"/>
      <c r="H11" s="25"/>
      <c r="I11" s="25"/>
      <c r="J11" s="25"/>
      <c r="K11" s="25">
        <v>27770</v>
      </c>
    </row>
    <row r="12" spans="1:11" ht="18" customHeight="1" x14ac:dyDescent="0.15">
      <c r="A12" s="24" t="s">
        <v>125</v>
      </c>
      <c r="B12" s="25">
        <f t="shared" si="0"/>
        <v>6691952</v>
      </c>
      <c r="C12" s="35">
        <v>765674</v>
      </c>
      <c r="D12" s="25">
        <v>231344</v>
      </c>
      <c r="E12" s="25">
        <v>1337272</v>
      </c>
      <c r="F12" s="25">
        <v>1587653</v>
      </c>
      <c r="G12" s="25">
        <v>2885371</v>
      </c>
      <c r="H12" s="25"/>
      <c r="I12" s="25"/>
      <c r="J12" s="25"/>
      <c r="K12" s="25">
        <v>650312</v>
      </c>
    </row>
    <row r="13" spans="1:11" ht="18" customHeight="1" x14ac:dyDescent="0.15">
      <c r="A13" s="24" t="s">
        <v>126</v>
      </c>
      <c r="B13" s="25">
        <f t="shared" si="0"/>
        <v>9915675</v>
      </c>
      <c r="C13" s="35">
        <v>1292007</v>
      </c>
      <c r="D13" s="25">
        <v>9895575</v>
      </c>
      <c r="E13" s="25">
        <v>14600</v>
      </c>
      <c r="F13" s="25"/>
      <c r="G13" s="25"/>
      <c r="H13" s="25"/>
      <c r="I13" s="25"/>
      <c r="J13" s="25"/>
      <c r="K13" s="25">
        <v>5500</v>
      </c>
    </row>
    <row r="14" spans="1:11" ht="18" customHeight="1" x14ac:dyDescent="0.15">
      <c r="A14" s="24" t="s">
        <v>127</v>
      </c>
      <c r="B14" s="25"/>
      <c r="C14" s="35"/>
      <c r="D14" s="25"/>
      <c r="E14" s="25"/>
      <c r="F14" s="25"/>
      <c r="G14" s="25"/>
      <c r="H14" s="25"/>
      <c r="I14" s="25"/>
      <c r="J14" s="25"/>
      <c r="K14" s="25"/>
    </row>
    <row r="15" spans="1:11" ht="18" customHeight="1" x14ac:dyDescent="0.15">
      <c r="A15" s="24" t="s">
        <v>128</v>
      </c>
      <c r="B15" s="25">
        <f t="shared" si="0"/>
        <v>8159066</v>
      </c>
      <c r="C15" s="35">
        <v>606740</v>
      </c>
      <c r="D15" s="25">
        <v>3677432</v>
      </c>
      <c r="E15" s="25"/>
      <c r="F15" s="25">
        <v>1915833</v>
      </c>
      <c r="G15" s="25">
        <v>2565801</v>
      </c>
      <c r="H15" s="25"/>
      <c r="I15" s="25"/>
      <c r="J15" s="25"/>
      <c r="K15" s="25"/>
    </row>
    <row r="16" spans="1:11" ht="18" customHeight="1" x14ac:dyDescent="0.15">
      <c r="A16" s="24" t="s">
        <v>129</v>
      </c>
      <c r="B16" s="25">
        <f t="shared" si="0"/>
        <v>60756</v>
      </c>
      <c r="C16" s="35">
        <v>15043</v>
      </c>
      <c r="D16" s="25">
        <v>60756</v>
      </c>
      <c r="E16" s="25"/>
      <c r="F16" s="25"/>
      <c r="G16" s="25"/>
      <c r="H16" s="25"/>
      <c r="I16" s="25"/>
      <c r="J16" s="25"/>
      <c r="K16" s="25"/>
    </row>
    <row r="17" spans="1:11" ht="18" customHeight="1" x14ac:dyDescent="0.15">
      <c r="A17" s="24" t="s">
        <v>130</v>
      </c>
      <c r="B17" s="25">
        <f t="shared" si="0"/>
        <v>0</v>
      </c>
      <c r="C17" s="35"/>
      <c r="D17" s="25"/>
      <c r="E17" s="25"/>
      <c r="F17" s="25"/>
      <c r="G17" s="25"/>
      <c r="H17" s="25"/>
      <c r="I17" s="25"/>
      <c r="J17" s="25"/>
      <c r="K17" s="25"/>
    </row>
    <row r="18" spans="1:11" ht="18" customHeight="1" x14ac:dyDescent="0.15">
      <c r="A18" s="24" t="s">
        <v>126</v>
      </c>
      <c r="B18" s="25">
        <f t="shared" si="0"/>
        <v>7759</v>
      </c>
      <c r="C18" s="35">
        <v>1236</v>
      </c>
      <c r="D18" s="25">
        <v>4454</v>
      </c>
      <c r="E18" s="25">
        <v>3305</v>
      </c>
      <c r="F18" s="25"/>
      <c r="G18" s="25"/>
      <c r="H18" s="25"/>
      <c r="I18" s="25"/>
      <c r="J18" s="25"/>
      <c r="K18" s="25"/>
    </row>
    <row r="19" spans="1:11" ht="18" customHeight="1" x14ac:dyDescent="0.15">
      <c r="A19" s="21" t="s">
        <v>131</v>
      </c>
      <c r="B19" s="25">
        <f>SUM(B7:B18)</f>
        <v>25636827</v>
      </c>
      <c r="C19" s="35">
        <f>SUM(C7:C18)</f>
        <v>2841222</v>
      </c>
      <c r="D19" s="25">
        <f>SUM(D7:D18)</f>
        <v>14588775</v>
      </c>
      <c r="E19" s="25">
        <f t="shared" ref="E19:K19" si="1">SUM(E7:E18)</f>
        <v>1355177</v>
      </c>
      <c r="F19" s="25">
        <f t="shared" si="1"/>
        <v>3513240</v>
      </c>
      <c r="G19" s="25">
        <f t="shared" si="1"/>
        <v>5496053</v>
      </c>
      <c r="H19" s="25"/>
      <c r="I19" s="25"/>
      <c r="J19" s="25"/>
      <c r="K19" s="25">
        <f t="shared" si="1"/>
        <v>683582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9370078740157483" right="0.39370078740157483" top="0.39370078740157483" bottom="0.39370078740157483" header="0.19685039370078741" footer="0.19685039370078741"/>
  <pageSetup paperSize="9" scale="82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16" sqref="B16"/>
    </sheetView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7" t="s">
        <v>143</v>
      </c>
    </row>
    <row r="2" spans="1:9" ht="13.5" x14ac:dyDescent="0.15">
      <c r="A2" s="6" t="s">
        <v>1</v>
      </c>
    </row>
    <row r="3" spans="1:9" ht="13.5" x14ac:dyDescent="0.15">
      <c r="A3" s="14" t="s">
        <v>53</v>
      </c>
    </row>
    <row r="4" spans="1:9" ht="13.5" x14ac:dyDescent="0.15">
      <c r="I4" s="2" t="s">
        <v>28</v>
      </c>
    </row>
    <row r="5" spans="1:9" ht="37.5" customHeight="1" x14ac:dyDescent="0.15">
      <c r="A5" s="33" t="s">
        <v>111</v>
      </c>
      <c r="B5" s="4" t="s">
        <v>144</v>
      </c>
      <c r="C5" s="1" t="s">
        <v>145</v>
      </c>
      <c r="D5" s="1" t="s">
        <v>146</v>
      </c>
      <c r="E5" s="1" t="s">
        <v>147</v>
      </c>
      <c r="F5" s="1" t="s">
        <v>148</v>
      </c>
      <c r="G5" s="1" t="s">
        <v>149</v>
      </c>
      <c r="H5" s="4" t="s">
        <v>150</v>
      </c>
      <c r="I5" s="1" t="s">
        <v>151</v>
      </c>
    </row>
    <row r="6" spans="1:9" ht="18" customHeight="1" x14ac:dyDescent="0.15">
      <c r="A6" s="36">
        <f>SUM(B6:H6)</f>
        <v>25636827</v>
      </c>
      <c r="B6" s="25">
        <v>24847944</v>
      </c>
      <c r="C6" s="25">
        <v>578817</v>
      </c>
      <c r="D6" s="25">
        <v>148014</v>
      </c>
      <c r="E6" s="25">
        <v>42113</v>
      </c>
      <c r="F6" s="25">
        <v>5332</v>
      </c>
      <c r="G6" s="25">
        <v>9922</v>
      </c>
      <c r="H6" s="25">
        <v>4685</v>
      </c>
      <c r="I6" s="37">
        <v>0.4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有形固定資産に係る行政目的別の明細!Print_Area</vt:lpstr>
      <vt:lpstr>有形固定資産の明細!Print_Area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洋太郎</dc:creator>
  <cp:lastModifiedBy>Windows ユーザー</cp:lastModifiedBy>
  <cp:lastPrinted>2020-03-25T03:10:14Z</cp:lastPrinted>
  <dcterms:modified xsi:type="dcterms:W3CDTF">2020-03-25T03:10:32Z</dcterms:modified>
</cp:coreProperties>
</file>