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04FA986B-30D4-4970-9502-862FA597DC03}" xr6:coauthVersionLast="47" xr6:coauthVersionMax="47" xr10:uidLastSave="{00000000-0000-0000-0000-000000000000}"/>
  <bookViews>
    <workbookView xWindow="-107" yWindow="-107" windowWidth="20847" windowHeight="12401" tabRatio="573" xr2:uid="{24714E92-93B4-455F-9621-30AA043F8741}"/>
  </bookViews>
  <sheets>
    <sheet name="基本情報入力シート" sheetId="1" r:id="rId1"/>
    <sheet name="(附表１－３)年間実施計画" sheetId="3" r:id="rId2"/>
    <sheet name="(附表１－１)(附表１－２)補助金所要額調" sheetId="8" r:id="rId3"/>
    <sheet name="(附表2)実施状況報告（４月）" sheetId="4" r:id="rId4"/>
    <sheet name="(附表2)実施状況報告（５月）" sheetId="12" r:id="rId5"/>
    <sheet name="(附表2)実施状況報告（６月）" sheetId="13" r:id="rId6"/>
    <sheet name="(附表2)実施状況報告（７月）" sheetId="14" r:id="rId7"/>
    <sheet name="(附表2)実施状況報告（８月）" sheetId="15" r:id="rId8"/>
    <sheet name="(附表2)実施状況報告（９月）" sheetId="16" r:id="rId9"/>
    <sheet name="(附表2)実施状況報告（１０月）" sheetId="17" r:id="rId10"/>
    <sheet name="(附表2)実施状況報告（１１月）" sheetId="18" r:id="rId11"/>
    <sheet name="(附表2)実施状況報告（１２月）" sheetId="19" r:id="rId12"/>
    <sheet name="(附表2)実施状況報告（１月）" sheetId="20" r:id="rId13"/>
    <sheet name="(附表2)実施状況報告（２月）" sheetId="21" r:id="rId14"/>
    <sheet name="(附表2)実施状況報告（３月）" sheetId="22" r:id="rId15"/>
    <sheet name="(附表3)実施状況集計表" sheetId="23" r:id="rId16"/>
    <sheet name="(附表４－１)(附表４－２)補助金所要額変更調" sheetId="24" r:id="rId17"/>
    <sheet name="(附表５－１)(附表５－２)年間実績報告" sheetId="25" r:id="rId18"/>
    <sheet name="Sheet1" sheetId="9" r:id="rId19"/>
    <sheet name="Sheet2" sheetId="10" r:id="rId20"/>
    <sheet name="Sheet3" sheetId="11" r:id="rId21"/>
    <sheet name="通所リハビリテーション費" sheetId="5" r:id="rId22"/>
    <sheet name="対象区分" sheetId="6" r:id="rId23"/>
    <sheet name="対象地域一覧" sheetId="2" r:id="rId24"/>
    <sheet name="対象サービス一覧" sheetId="7" r:id="rId25"/>
  </sheets>
  <definedNames>
    <definedName name="_xlnm.Print_Area" localSheetId="1">'(附表１－３)年間実施計画'!$A$1:$J$258</definedName>
    <definedName name="_xlnm.Print_Area" localSheetId="9">'(附表2)実施状況報告（１０月）'!$A$1:$J$188</definedName>
    <definedName name="_xlnm.Print_Area" localSheetId="10">'(附表2)実施状況報告（１１月）'!$A$1:$J$188</definedName>
    <definedName name="_xlnm.Print_Area" localSheetId="11">'(附表2)実施状況報告（１２月）'!$A$1:$J$188</definedName>
    <definedName name="_xlnm.Print_Area" localSheetId="12">'(附表2)実施状況報告（１月）'!$A$1:$J$188</definedName>
    <definedName name="_xlnm.Print_Area" localSheetId="13">'(附表2)実施状況報告（２月）'!$A$1:$J$188</definedName>
    <definedName name="_xlnm.Print_Area" localSheetId="14">'(附表2)実施状況報告（３月）'!$A$1:$J$188</definedName>
    <definedName name="_xlnm.Print_Area" localSheetId="3">'(附表2)実施状況報告（４月）'!$A$1:$J$188</definedName>
    <definedName name="_xlnm.Print_Area" localSheetId="4">'(附表2)実施状況報告（５月）'!$A$1:$J$188</definedName>
    <definedName name="_xlnm.Print_Area" localSheetId="5">'(附表2)実施状況報告（６月）'!$A$1:$J$188</definedName>
    <definedName name="_xlnm.Print_Area" localSheetId="6">'(附表2)実施状況報告（７月）'!$A$1:$J$188</definedName>
    <definedName name="_xlnm.Print_Area" localSheetId="7">'(附表2)実施状況報告（８月）'!$A$1:$J$188</definedName>
    <definedName name="_xlnm.Print_Area" localSheetId="8">'(附表2)実施状況報告（９月）'!$A$1:$J$188</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基本情報入力シート!$A$1:$BW$23</definedName>
    <definedName name="_xlnm.Print_Titles" localSheetId="1">'(附表１－３)年間実施計画'!$1:$17</definedName>
    <definedName name="_xlnm.Print_Titles" localSheetId="9">'(附表2)実施状況報告（１０月）'!$1:$16</definedName>
    <definedName name="_xlnm.Print_Titles" localSheetId="10">'(附表2)実施状況報告（１１月）'!$1:$16</definedName>
    <definedName name="_xlnm.Print_Titles" localSheetId="11">'(附表2)実施状況報告（１２月）'!$1:$16</definedName>
    <definedName name="_xlnm.Print_Titles" localSheetId="12">'(附表2)実施状況報告（１月）'!$1:$16</definedName>
    <definedName name="_xlnm.Print_Titles" localSheetId="13">'(附表2)実施状況報告（２月）'!$1:$16</definedName>
    <definedName name="_xlnm.Print_Titles" localSheetId="14">'(附表2)実施状況報告（３月）'!$1:$16</definedName>
    <definedName name="_xlnm.Print_Titles" localSheetId="3">'(附表2)実施状況報告（４月）'!$1:$16</definedName>
    <definedName name="_xlnm.Print_Titles" localSheetId="4">'(附表2)実施状況報告（５月）'!$1:$16</definedName>
    <definedName name="_xlnm.Print_Titles" localSheetId="5">'(附表2)実施状況報告（６月）'!$1:$16</definedName>
    <definedName name="_xlnm.Print_Titles" localSheetId="6">'(附表2)実施状況報告（７月）'!$1:$16</definedName>
    <definedName name="_xlnm.Print_Titles" localSheetId="7">'(附表2)実施状況報告（８月）'!$1:$16</definedName>
    <definedName name="_xlnm.Print_Titles" localSheetId="8">'(附表2)実施状況報告（９月）'!$1:$16</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23" l="1"/>
  <c r="E13" i="23"/>
  <c r="D13" i="23"/>
  <c r="C13" i="23"/>
  <c r="B13" i="23"/>
  <c r="L13" i="23"/>
  <c r="L14" i="23"/>
  <c r="C14" i="23"/>
  <c r="D14" i="23"/>
  <c r="E14" i="23"/>
  <c r="F14" i="23"/>
  <c r="G14" i="23"/>
  <c r="H14" i="23"/>
  <c r="I14" i="23"/>
  <c r="J14" i="23"/>
  <c r="K14" i="23"/>
  <c r="M14" i="23"/>
  <c r="C12" i="23"/>
  <c r="B12" i="23"/>
  <c r="I170" i="22"/>
  <c r="J170" i="22"/>
  <c r="I171" i="22"/>
  <c r="J171" i="22" s="1"/>
  <c r="I172" i="22"/>
  <c r="J172" i="22" s="1"/>
  <c r="I173" i="22"/>
  <c r="J173" i="22"/>
  <c r="I174" i="22"/>
  <c r="J174" i="22"/>
  <c r="I146" i="22"/>
  <c r="J146" i="22" s="1"/>
  <c r="I147" i="22"/>
  <c r="J147" i="22"/>
  <c r="I148" i="22"/>
  <c r="J148" i="22"/>
  <c r="I149" i="22"/>
  <c r="J149" i="22" s="1"/>
  <c r="I150" i="22"/>
  <c r="J150" i="22" s="1"/>
  <c r="I122" i="22"/>
  <c r="J122" i="22" s="1"/>
  <c r="I123" i="22"/>
  <c r="J123" i="22" s="1"/>
  <c r="I124" i="22"/>
  <c r="J124" i="22" s="1"/>
  <c r="I125" i="22"/>
  <c r="J125" i="22" s="1"/>
  <c r="I126" i="22"/>
  <c r="J126" i="22" s="1"/>
  <c r="I98" i="22"/>
  <c r="J98" i="22" s="1"/>
  <c r="I99" i="22"/>
  <c r="J99" i="22" s="1"/>
  <c r="I100" i="22"/>
  <c r="J100" i="22"/>
  <c r="I101" i="22"/>
  <c r="J101" i="22" s="1"/>
  <c r="I102" i="22"/>
  <c r="J102" i="22" s="1"/>
  <c r="I74" i="22"/>
  <c r="J74" i="22" s="1"/>
  <c r="I75" i="22"/>
  <c r="J75" i="22"/>
  <c r="I76" i="22"/>
  <c r="J76" i="22" s="1"/>
  <c r="I77" i="22"/>
  <c r="J77" i="22" s="1"/>
  <c r="I78" i="22"/>
  <c r="J78" i="22" s="1"/>
  <c r="I50" i="22"/>
  <c r="J50" i="22" s="1"/>
  <c r="I51" i="22"/>
  <c r="J51" i="22" s="1"/>
  <c r="I52" i="22"/>
  <c r="J52" i="22" s="1"/>
  <c r="I53" i="22"/>
  <c r="J53" i="22"/>
  <c r="I54" i="22"/>
  <c r="J54" i="22" s="1"/>
  <c r="I26" i="22"/>
  <c r="J26" i="22"/>
  <c r="I27" i="22"/>
  <c r="J27" i="22"/>
  <c r="I28" i="22"/>
  <c r="J28" i="22" s="1"/>
  <c r="I29" i="22"/>
  <c r="J29" i="22" s="1"/>
  <c r="I30" i="22"/>
  <c r="J30" i="22"/>
  <c r="I170" i="21"/>
  <c r="J170" i="21"/>
  <c r="I171" i="21"/>
  <c r="J171" i="21" s="1"/>
  <c r="I172" i="21"/>
  <c r="J172" i="21" s="1"/>
  <c r="I173" i="21"/>
  <c r="J173" i="21" s="1"/>
  <c r="I174" i="21"/>
  <c r="J174" i="21" s="1"/>
  <c r="I146" i="21"/>
  <c r="J146" i="21"/>
  <c r="I147" i="21"/>
  <c r="J147" i="21" s="1"/>
  <c r="I148" i="21"/>
  <c r="J148" i="21"/>
  <c r="I149" i="21"/>
  <c r="J149" i="21" s="1"/>
  <c r="I150" i="21"/>
  <c r="J150" i="21" s="1"/>
  <c r="I122" i="21"/>
  <c r="J122" i="21" s="1"/>
  <c r="I123" i="21"/>
  <c r="J123" i="21"/>
  <c r="I124" i="21"/>
  <c r="J124" i="21"/>
  <c r="I125" i="21"/>
  <c r="J125" i="21" s="1"/>
  <c r="I126" i="21"/>
  <c r="J126" i="21" s="1"/>
  <c r="I98" i="21"/>
  <c r="J98" i="21" s="1"/>
  <c r="I99" i="21"/>
  <c r="J99" i="21" s="1"/>
  <c r="I100" i="21"/>
  <c r="J100" i="21"/>
  <c r="I101" i="21"/>
  <c r="J101" i="21" s="1"/>
  <c r="I102" i="21"/>
  <c r="J102" i="21" s="1"/>
  <c r="I74" i="21"/>
  <c r="J74" i="21" s="1"/>
  <c r="I75" i="21"/>
  <c r="J75" i="21"/>
  <c r="I76" i="21"/>
  <c r="J76" i="21"/>
  <c r="I77" i="21"/>
  <c r="J77" i="21" s="1"/>
  <c r="I78" i="21"/>
  <c r="J78" i="21" s="1"/>
  <c r="I50" i="21"/>
  <c r="J50" i="21"/>
  <c r="I51" i="21"/>
  <c r="J51" i="21" s="1"/>
  <c r="I52" i="21"/>
  <c r="J52" i="21"/>
  <c r="I53" i="21"/>
  <c r="J53" i="21" s="1"/>
  <c r="I54" i="21"/>
  <c r="J54" i="21" s="1"/>
  <c r="I25" i="21"/>
  <c r="J25" i="21" s="1"/>
  <c r="I26" i="21"/>
  <c r="J26" i="21" s="1"/>
  <c r="I27" i="21"/>
  <c r="J27" i="21"/>
  <c r="I28" i="21"/>
  <c r="J28" i="21" s="1"/>
  <c r="I29" i="21"/>
  <c r="J29" i="21"/>
  <c r="I30" i="21"/>
  <c r="J30" i="21" s="1"/>
  <c r="I170" i="20"/>
  <c r="J170" i="20" s="1"/>
  <c r="I171" i="20"/>
  <c r="J171" i="20" s="1"/>
  <c r="I172" i="20"/>
  <c r="J172" i="20"/>
  <c r="I173" i="20"/>
  <c r="J173" i="20" s="1"/>
  <c r="I174" i="20"/>
  <c r="J174" i="20" s="1"/>
  <c r="I146" i="20"/>
  <c r="J146" i="20" s="1"/>
  <c r="I147" i="20"/>
  <c r="J147" i="20" s="1"/>
  <c r="I148" i="20"/>
  <c r="J148" i="20" s="1"/>
  <c r="I149" i="20"/>
  <c r="J149" i="20" s="1"/>
  <c r="I150" i="20"/>
  <c r="J150" i="20" s="1"/>
  <c r="I122" i="20"/>
  <c r="J122" i="20"/>
  <c r="I123" i="20"/>
  <c r="J123" i="20"/>
  <c r="I124" i="20"/>
  <c r="J124" i="20" s="1"/>
  <c r="I125" i="20"/>
  <c r="J125" i="20" s="1"/>
  <c r="I126" i="20"/>
  <c r="J126" i="20" s="1"/>
  <c r="I98" i="20"/>
  <c r="J98" i="20" s="1"/>
  <c r="I99" i="20"/>
  <c r="J99" i="20"/>
  <c r="I100" i="20"/>
  <c r="J100" i="20"/>
  <c r="I101" i="20"/>
  <c r="J101" i="20" s="1"/>
  <c r="I102" i="20"/>
  <c r="J102" i="20" s="1"/>
  <c r="I74" i="20"/>
  <c r="J74" i="20" s="1"/>
  <c r="I75" i="20"/>
  <c r="J75" i="20" s="1"/>
  <c r="I76" i="20"/>
  <c r="J76" i="20"/>
  <c r="I77" i="20"/>
  <c r="J77" i="20" s="1"/>
  <c r="I78" i="20"/>
  <c r="J78" i="20" s="1"/>
  <c r="I50" i="20"/>
  <c r="J50" i="20" s="1"/>
  <c r="I51" i="20"/>
  <c r="J51" i="20" s="1"/>
  <c r="I52" i="20"/>
  <c r="J52" i="20" s="1"/>
  <c r="I53" i="20"/>
  <c r="J53" i="20" s="1"/>
  <c r="I54" i="20"/>
  <c r="J54" i="20" s="1"/>
  <c r="I26" i="20"/>
  <c r="J26" i="20"/>
  <c r="I27" i="20"/>
  <c r="J27" i="20" s="1"/>
  <c r="I28" i="20"/>
  <c r="J28" i="20"/>
  <c r="I29" i="20"/>
  <c r="J29" i="20" s="1"/>
  <c r="I30" i="20"/>
  <c r="J30" i="20" s="1"/>
  <c r="I170" i="19"/>
  <c r="J170" i="19" s="1"/>
  <c r="I171" i="19"/>
  <c r="J171" i="19" s="1"/>
  <c r="I172" i="19"/>
  <c r="J172" i="19"/>
  <c r="I173" i="19"/>
  <c r="J173" i="19" s="1"/>
  <c r="I174" i="19"/>
  <c r="J174" i="19" s="1"/>
  <c r="I146" i="19"/>
  <c r="J146" i="19" s="1"/>
  <c r="I147" i="19"/>
  <c r="J147" i="19" s="1"/>
  <c r="I148" i="19"/>
  <c r="J148" i="19" s="1"/>
  <c r="I149" i="19"/>
  <c r="J149" i="19"/>
  <c r="I150" i="19"/>
  <c r="J150" i="19"/>
  <c r="I126" i="19"/>
  <c r="J126" i="19" s="1"/>
  <c r="I122" i="19"/>
  <c r="J122" i="19" s="1"/>
  <c r="I123" i="19"/>
  <c r="J123" i="19" s="1"/>
  <c r="I124" i="19"/>
  <c r="J124" i="19" s="1"/>
  <c r="I125" i="19"/>
  <c r="J125" i="19" s="1"/>
  <c r="I98" i="19"/>
  <c r="J98" i="19" s="1"/>
  <c r="I99" i="19"/>
  <c r="J99" i="19" s="1"/>
  <c r="I100" i="19"/>
  <c r="J100" i="19" s="1"/>
  <c r="I101" i="19"/>
  <c r="J101" i="19" s="1"/>
  <c r="I102" i="19"/>
  <c r="J102" i="19" s="1"/>
  <c r="I74" i="19"/>
  <c r="J74" i="19" s="1"/>
  <c r="I75" i="19"/>
  <c r="J75" i="19" s="1"/>
  <c r="I76" i="19"/>
  <c r="J76" i="19"/>
  <c r="I77" i="19"/>
  <c r="J77" i="19" s="1"/>
  <c r="I78" i="19"/>
  <c r="J78" i="19" s="1"/>
  <c r="I50" i="19"/>
  <c r="J50" i="19" s="1"/>
  <c r="I51" i="19"/>
  <c r="J51" i="19" s="1"/>
  <c r="I52" i="19"/>
  <c r="J52" i="19" s="1"/>
  <c r="I53" i="19"/>
  <c r="J53" i="19" s="1"/>
  <c r="I54" i="19"/>
  <c r="J54" i="19" s="1"/>
  <c r="I26" i="19"/>
  <c r="J26" i="19"/>
  <c r="I27" i="19"/>
  <c r="J27" i="19"/>
  <c r="I28" i="19"/>
  <c r="J28" i="19" s="1"/>
  <c r="I29" i="19"/>
  <c r="J29" i="19" s="1"/>
  <c r="I30" i="19"/>
  <c r="J30" i="19" s="1"/>
  <c r="I170" i="18" l="1"/>
  <c r="J170" i="18" s="1"/>
  <c r="I171" i="18"/>
  <c r="J171" i="18"/>
  <c r="I172" i="18"/>
  <c r="J172" i="18"/>
  <c r="I173" i="18"/>
  <c r="J173" i="18"/>
  <c r="I174" i="18"/>
  <c r="J174" i="18"/>
  <c r="I146" i="18"/>
  <c r="J146" i="18" s="1"/>
  <c r="I147" i="18"/>
  <c r="J147" i="18"/>
  <c r="I148" i="18"/>
  <c r="J148" i="18" s="1"/>
  <c r="I149" i="18"/>
  <c r="J149" i="18"/>
  <c r="I150" i="18"/>
  <c r="J150" i="18"/>
  <c r="I122" i="18"/>
  <c r="J122" i="18" s="1"/>
  <c r="I123" i="18"/>
  <c r="J123" i="18"/>
  <c r="I124" i="18"/>
  <c r="J124" i="18"/>
  <c r="I125" i="18"/>
  <c r="J125" i="18" s="1"/>
  <c r="I126" i="18"/>
  <c r="J126" i="18" s="1"/>
  <c r="I98" i="18"/>
  <c r="J98" i="18" s="1"/>
  <c r="I99" i="18"/>
  <c r="J99" i="18"/>
  <c r="I100" i="18"/>
  <c r="J100" i="18"/>
  <c r="I101" i="18"/>
  <c r="J101" i="18"/>
  <c r="I102" i="18"/>
  <c r="J102" i="18"/>
  <c r="I74" i="18"/>
  <c r="J74" i="18" s="1"/>
  <c r="I75" i="18"/>
  <c r="J75" i="18" s="1"/>
  <c r="I76" i="18"/>
  <c r="J76" i="18"/>
  <c r="I77" i="18"/>
  <c r="J77" i="18"/>
  <c r="I78" i="18"/>
  <c r="J78" i="18"/>
  <c r="I50" i="18"/>
  <c r="J50" i="18" s="1"/>
  <c r="I51" i="18"/>
  <c r="J51" i="18"/>
  <c r="I52" i="18"/>
  <c r="J52" i="18"/>
  <c r="I53" i="18"/>
  <c r="J53" i="18" s="1"/>
  <c r="I54" i="18"/>
  <c r="J54" i="18"/>
  <c r="I26" i="18"/>
  <c r="J26" i="18"/>
  <c r="I27" i="18"/>
  <c r="J27" i="18" s="1"/>
  <c r="I28" i="18"/>
  <c r="J28" i="18"/>
  <c r="I29" i="18"/>
  <c r="J29" i="18"/>
  <c r="I30" i="18"/>
  <c r="J30" i="18" s="1"/>
  <c r="I170" i="17"/>
  <c r="J170" i="17" s="1"/>
  <c r="I171" i="17"/>
  <c r="J171" i="17"/>
  <c r="I172" i="17"/>
  <c r="J172" i="17"/>
  <c r="I173" i="17"/>
  <c r="J173" i="17"/>
  <c r="I174" i="17"/>
  <c r="J174" i="17"/>
  <c r="I146" i="17"/>
  <c r="J146" i="17" s="1"/>
  <c r="I147" i="17"/>
  <c r="J147" i="17"/>
  <c r="I148" i="17"/>
  <c r="J148" i="17" s="1"/>
  <c r="I149" i="17"/>
  <c r="J149" i="17"/>
  <c r="I150" i="17"/>
  <c r="J150" i="17"/>
  <c r="I122" i="17"/>
  <c r="J122" i="17"/>
  <c r="I123" i="17"/>
  <c r="J123" i="17"/>
  <c r="I124" i="17"/>
  <c r="J124" i="17"/>
  <c r="I125" i="17"/>
  <c r="J125" i="17" s="1"/>
  <c r="I126" i="17"/>
  <c r="J126" i="17"/>
  <c r="I98" i="17"/>
  <c r="J98" i="17"/>
  <c r="I99" i="17"/>
  <c r="J99" i="17"/>
  <c r="I100" i="17"/>
  <c r="J100" i="17"/>
  <c r="I101" i="17"/>
  <c r="J101" i="17"/>
  <c r="I102" i="17"/>
  <c r="J102" i="17"/>
  <c r="I74" i="17"/>
  <c r="J74" i="17"/>
  <c r="I75" i="17"/>
  <c r="J75" i="17"/>
  <c r="I76" i="17"/>
  <c r="J76" i="17"/>
  <c r="I77" i="17"/>
  <c r="J77" i="17"/>
  <c r="I78" i="17"/>
  <c r="J78" i="17"/>
  <c r="I50" i="17"/>
  <c r="J50" i="17" s="1"/>
  <c r="I51" i="17"/>
  <c r="J51" i="17"/>
  <c r="I52" i="17"/>
  <c r="J52" i="17"/>
  <c r="I53" i="17"/>
  <c r="J53" i="17"/>
  <c r="I54" i="17"/>
  <c r="J54" i="17"/>
  <c r="I26" i="17"/>
  <c r="J26" i="17" s="1"/>
  <c r="I27" i="17"/>
  <c r="J27" i="17"/>
  <c r="I28" i="17"/>
  <c r="J28" i="17" s="1"/>
  <c r="I29" i="17"/>
  <c r="J29" i="17"/>
  <c r="I30" i="17"/>
  <c r="J30" i="17"/>
  <c r="I170" i="16"/>
  <c r="J170" i="16"/>
  <c r="I171" i="16"/>
  <c r="J171" i="16" s="1"/>
  <c r="I172" i="16"/>
  <c r="J172" i="16"/>
  <c r="I173" i="16"/>
  <c r="J173" i="16"/>
  <c r="I174" i="16"/>
  <c r="J174" i="16"/>
  <c r="I146" i="16"/>
  <c r="J146" i="16" s="1"/>
  <c r="I147" i="16"/>
  <c r="J147" i="16" s="1"/>
  <c r="I148" i="16"/>
  <c r="J148" i="16" s="1"/>
  <c r="I149" i="16"/>
  <c r="J149" i="16" s="1"/>
  <c r="I150" i="16"/>
  <c r="J150" i="16"/>
  <c r="I122" i="16"/>
  <c r="J122" i="16" s="1"/>
  <c r="I123" i="16"/>
  <c r="J123" i="16"/>
  <c r="I124" i="16"/>
  <c r="J124" i="16"/>
  <c r="I125" i="16"/>
  <c r="J125" i="16"/>
  <c r="I126" i="16"/>
  <c r="J126" i="16" s="1"/>
  <c r="I118" i="16"/>
  <c r="I98" i="16"/>
  <c r="J98" i="16" s="1"/>
  <c r="I99" i="16"/>
  <c r="J99" i="16"/>
  <c r="I100" i="16"/>
  <c r="J100" i="16"/>
  <c r="I101" i="16"/>
  <c r="J101" i="16"/>
  <c r="I102" i="16"/>
  <c r="J102" i="16"/>
  <c r="I74" i="16"/>
  <c r="J74" i="16" s="1"/>
  <c r="I75" i="16"/>
  <c r="J75" i="16"/>
  <c r="I76" i="16"/>
  <c r="J76" i="16"/>
  <c r="I77" i="16"/>
  <c r="J77" i="16"/>
  <c r="I78" i="16"/>
  <c r="J78" i="16"/>
  <c r="I50" i="16"/>
  <c r="J50" i="16"/>
  <c r="I51" i="16"/>
  <c r="J51" i="16" s="1"/>
  <c r="I52" i="16"/>
  <c r="J52" i="16"/>
  <c r="I53" i="16"/>
  <c r="J53" i="16" s="1"/>
  <c r="I54" i="16"/>
  <c r="J54" i="16"/>
  <c r="I26" i="16"/>
  <c r="J26" i="16"/>
  <c r="I27" i="16"/>
  <c r="J27" i="16"/>
  <c r="I28" i="16"/>
  <c r="J28" i="16" s="1"/>
  <c r="I29" i="16"/>
  <c r="J29" i="16"/>
  <c r="I30" i="16"/>
  <c r="J30" i="16"/>
  <c r="I170" i="15"/>
  <c r="J170" i="15" s="1"/>
  <c r="I171" i="15"/>
  <c r="J171" i="15"/>
  <c r="I172" i="15"/>
  <c r="J172" i="15"/>
  <c r="I173" i="15"/>
  <c r="J173" i="15"/>
  <c r="I174" i="15"/>
  <c r="J174" i="15"/>
  <c r="I146" i="15"/>
  <c r="J146" i="15" s="1"/>
  <c r="I147" i="15"/>
  <c r="J147" i="15"/>
  <c r="I148" i="15"/>
  <c r="J148" i="15"/>
  <c r="I149" i="15"/>
  <c r="J149" i="15"/>
  <c r="I150" i="15"/>
  <c r="J150" i="15"/>
  <c r="I122" i="15"/>
  <c r="J122" i="15"/>
  <c r="I123" i="15"/>
  <c r="J123" i="15" s="1"/>
  <c r="I124" i="15"/>
  <c r="J124" i="15" s="1"/>
  <c r="I125" i="15"/>
  <c r="J125" i="15"/>
  <c r="I126" i="15"/>
  <c r="J126" i="15" s="1"/>
  <c r="I98" i="15"/>
  <c r="J98" i="15" s="1"/>
  <c r="I99" i="15"/>
  <c r="J99" i="15" s="1"/>
  <c r="I100" i="15"/>
  <c r="J100" i="15"/>
  <c r="I101" i="15"/>
  <c r="J101" i="15"/>
  <c r="I102" i="15"/>
  <c r="J102" i="15"/>
  <c r="I74" i="15"/>
  <c r="J74" i="15" s="1"/>
  <c r="I75" i="15"/>
  <c r="J75" i="15" s="1"/>
  <c r="I76" i="15"/>
  <c r="J76" i="15"/>
  <c r="I77" i="15"/>
  <c r="J77" i="15" s="1"/>
  <c r="I78" i="15"/>
  <c r="J78" i="15"/>
  <c r="I50" i="15"/>
  <c r="J50" i="15" s="1"/>
  <c r="I51" i="15"/>
  <c r="J51" i="15"/>
  <c r="I52" i="15"/>
  <c r="J52" i="15"/>
  <c r="I53" i="15"/>
  <c r="J53" i="15"/>
  <c r="I54" i="15"/>
  <c r="J54" i="15"/>
  <c r="I26" i="15"/>
  <c r="J26" i="15"/>
  <c r="I27" i="15"/>
  <c r="J27" i="15"/>
  <c r="I28" i="15"/>
  <c r="J28" i="15"/>
  <c r="I29" i="15"/>
  <c r="J29" i="15"/>
  <c r="I30" i="15"/>
  <c r="J30" i="15"/>
  <c r="I170" i="14"/>
  <c r="J170" i="14" s="1"/>
  <c r="I171" i="14"/>
  <c r="J171" i="14" s="1"/>
  <c r="I172" i="14"/>
  <c r="J172" i="14"/>
  <c r="I173" i="14"/>
  <c r="J173" i="14"/>
  <c r="I174" i="14"/>
  <c r="J174" i="14"/>
  <c r="I146" i="14"/>
  <c r="J146" i="14"/>
  <c r="I147" i="14"/>
  <c r="J147" i="14"/>
  <c r="I148" i="14"/>
  <c r="J148" i="14" s="1"/>
  <c r="I149" i="14"/>
  <c r="J149" i="14"/>
  <c r="I150" i="14"/>
  <c r="J150" i="14"/>
  <c r="I122" i="14"/>
  <c r="J122" i="14" s="1"/>
  <c r="I123" i="14"/>
  <c r="J123" i="14"/>
  <c r="I124" i="14"/>
  <c r="J124" i="14"/>
  <c r="I125" i="14"/>
  <c r="J125" i="14" s="1"/>
  <c r="I126" i="14"/>
  <c r="J126" i="14" s="1"/>
  <c r="I98" i="14"/>
  <c r="J98" i="14" s="1"/>
  <c r="I99" i="14"/>
  <c r="J99" i="14" s="1"/>
  <c r="I100" i="14"/>
  <c r="J100" i="14"/>
  <c r="I101" i="14"/>
  <c r="J101" i="14"/>
  <c r="I102" i="14"/>
  <c r="J102" i="14"/>
  <c r="I74" i="14"/>
  <c r="J74" i="14" s="1"/>
  <c r="I75" i="14"/>
  <c r="J75" i="14"/>
  <c r="I76" i="14"/>
  <c r="J76" i="14" s="1"/>
  <c r="I77" i="14"/>
  <c r="J77" i="14"/>
  <c r="I78" i="14"/>
  <c r="J78" i="14"/>
  <c r="I50" i="14"/>
  <c r="J50" i="14" s="1"/>
  <c r="I51" i="14"/>
  <c r="J51" i="14" s="1"/>
  <c r="I52" i="14"/>
  <c r="J52" i="14" s="1"/>
  <c r="I53" i="14"/>
  <c r="J53" i="14"/>
  <c r="I54" i="14"/>
  <c r="J54" i="14"/>
  <c r="I26" i="14"/>
  <c r="J26" i="14"/>
  <c r="I27" i="14"/>
  <c r="J27" i="14"/>
  <c r="I28" i="14"/>
  <c r="J28" i="14"/>
  <c r="I29" i="14"/>
  <c r="J29" i="14" s="1"/>
  <c r="I30" i="14"/>
  <c r="J30" i="14" s="1"/>
  <c r="I170" i="13"/>
  <c r="J170" i="13" s="1"/>
  <c r="I171" i="13"/>
  <c r="J171" i="13"/>
  <c r="I172" i="13"/>
  <c r="J172" i="13"/>
  <c r="I173" i="13"/>
  <c r="J173" i="13"/>
  <c r="I174" i="13"/>
  <c r="J174" i="13"/>
  <c r="I146" i="13"/>
  <c r="J146" i="13" s="1"/>
  <c r="I147" i="13"/>
  <c r="J147" i="13" s="1"/>
  <c r="I148" i="13"/>
  <c r="J148" i="13" s="1"/>
  <c r="I149" i="13"/>
  <c r="J149" i="13"/>
  <c r="I150" i="13"/>
  <c r="J150" i="13" s="1"/>
  <c r="I122" i="13"/>
  <c r="J122" i="13" s="1"/>
  <c r="I123" i="13"/>
  <c r="J123" i="13" s="1"/>
  <c r="I124" i="13"/>
  <c r="J124" i="13"/>
  <c r="I125" i="13"/>
  <c r="J125" i="13"/>
  <c r="I126" i="13"/>
  <c r="J126" i="13" s="1"/>
  <c r="I98" i="13"/>
  <c r="J98" i="13" s="1"/>
  <c r="I99" i="13"/>
  <c r="J99" i="13"/>
  <c r="I100" i="13"/>
  <c r="J100" i="13"/>
  <c r="I101" i="13"/>
  <c r="J101" i="13"/>
  <c r="I102" i="13"/>
  <c r="J102" i="13"/>
  <c r="I74" i="13"/>
  <c r="J74" i="13" s="1"/>
  <c r="I75" i="13"/>
  <c r="J75" i="13" s="1"/>
  <c r="I76" i="13"/>
  <c r="J76" i="13"/>
  <c r="I77" i="13"/>
  <c r="J77" i="13"/>
  <c r="I78" i="13"/>
  <c r="J78" i="13"/>
  <c r="I50" i="13"/>
  <c r="J50" i="13" s="1"/>
  <c r="I51" i="13"/>
  <c r="J51" i="13"/>
  <c r="I52" i="13"/>
  <c r="J52" i="13"/>
  <c r="I53" i="13"/>
  <c r="J53" i="13"/>
  <c r="I54" i="13"/>
  <c r="J54" i="13"/>
  <c r="I26" i="13"/>
  <c r="J26" i="13"/>
  <c r="I27" i="13"/>
  <c r="J27" i="13" s="1"/>
  <c r="I28" i="13"/>
  <c r="J28" i="13"/>
  <c r="I29" i="13"/>
  <c r="J29" i="13"/>
  <c r="I30" i="13"/>
  <c r="J30" i="13" s="1"/>
  <c r="I170" i="12"/>
  <c r="J170" i="12" s="1"/>
  <c r="I171" i="12"/>
  <c r="J171" i="12"/>
  <c r="I172" i="12"/>
  <c r="J172" i="12"/>
  <c r="I173" i="12"/>
  <c r="J173" i="12"/>
  <c r="I174" i="12"/>
  <c r="J174" i="12"/>
  <c r="I146" i="12"/>
  <c r="J146" i="12" s="1"/>
  <c r="I147" i="12"/>
  <c r="J147" i="12"/>
  <c r="I148" i="12"/>
  <c r="J148" i="12"/>
  <c r="I149" i="12"/>
  <c r="J149" i="12"/>
  <c r="I150" i="12"/>
  <c r="J150" i="12"/>
  <c r="I122" i="12"/>
  <c r="J122" i="12" s="1"/>
  <c r="I123" i="12"/>
  <c r="J123" i="12"/>
  <c r="I124" i="12"/>
  <c r="J124" i="12"/>
  <c r="I125" i="12"/>
  <c r="J125" i="12" s="1"/>
  <c r="I126" i="12"/>
  <c r="J126" i="12" s="1"/>
  <c r="I98" i="12"/>
  <c r="J98" i="12"/>
  <c r="I99" i="12"/>
  <c r="J99" i="12"/>
  <c r="I100" i="12"/>
  <c r="J100" i="12"/>
  <c r="I101" i="12"/>
  <c r="J101" i="12"/>
  <c r="I102" i="12"/>
  <c r="J102" i="12" s="1"/>
  <c r="I74" i="12"/>
  <c r="J74" i="12" s="1"/>
  <c r="I75" i="12"/>
  <c r="J75" i="12"/>
  <c r="I76" i="12"/>
  <c r="J76" i="12"/>
  <c r="I77" i="12"/>
  <c r="J77" i="12"/>
  <c r="I78" i="12"/>
  <c r="J78" i="12"/>
  <c r="I50" i="12"/>
  <c r="J50" i="12" s="1"/>
  <c r="I51" i="12"/>
  <c r="J51" i="12" s="1"/>
  <c r="I52" i="12"/>
  <c r="J52" i="12"/>
  <c r="I53" i="12"/>
  <c r="J53" i="12"/>
  <c r="I54" i="12"/>
  <c r="J54" i="12"/>
  <c r="I26" i="12"/>
  <c r="J26" i="12"/>
  <c r="I27" i="12"/>
  <c r="J27" i="12"/>
  <c r="I28" i="12"/>
  <c r="J28" i="12" s="1"/>
  <c r="I29" i="12"/>
  <c r="J29" i="12"/>
  <c r="I30" i="12"/>
  <c r="J30" i="12" s="1"/>
  <c r="I170" i="4"/>
  <c r="J170" i="4" s="1"/>
  <c r="I171" i="4"/>
  <c r="J171" i="4"/>
  <c r="I172" i="4"/>
  <c r="J172" i="4" s="1"/>
  <c r="I173" i="4"/>
  <c r="J173" i="4"/>
  <c r="I174" i="4"/>
  <c r="J174" i="4"/>
  <c r="I146" i="4"/>
  <c r="J146" i="4" s="1"/>
  <c r="I147" i="4"/>
  <c r="J147" i="4"/>
  <c r="I148" i="4"/>
  <c r="J148" i="4" s="1"/>
  <c r="I149" i="4"/>
  <c r="J149" i="4"/>
  <c r="I150" i="4"/>
  <c r="J150" i="4"/>
  <c r="I122" i="4"/>
  <c r="J122" i="4" s="1"/>
  <c r="I123" i="4"/>
  <c r="J123" i="4"/>
  <c r="I124" i="4"/>
  <c r="J124" i="4"/>
  <c r="I125" i="4"/>
  <c r="J125" i="4" s="1"/>
  <c r="I126" i="4"/>
  <c r="J126" i="4"/>
  <c r="I98" i="4"/>
  <c r="J98" i="4" s="1"/>
  <c r="I99" i="4"/>
  <c r="J99" i="4" s="1"/>
  <c r="I100" i="4"/>
  <c r="J100" i="4"/>
  <c r="I101" i="4"/>
  <c r="J101" i="4"/>
  <c r="I102" i="4"/>
  <c r="J102" i="4"/>
  <c r="I74" i="4"/>
  <c r="J74" i="4" s="1"/>
  <c r="I75" i="4"/>
  <c r="J75" i="4"/>
  <c r="I76" i="4"/>
  <c r="J76" i="4"/>
  <c r="I77" i="4"/>
  <c r="J77" i="4"/>
  <c r="I78" i="4"/>
  <c r="J78" i="4"/>
  <c r="I50" i="4"/>
  <c r="J50" i="4" s="1"/>
  <c r="I51" i="4"/>
  <c r="J51" i="4"/>
  <c r="I52" i="4"/>
  <c r="J52" i="4" s="1"/>
  <c r="I53" i="4"/>
  <c r="J53" i="4"/>
  <c r="I54" i="4"/>
  <c r="J54" i="4"/>
  <c r="I26" i="4"/>
  <c r="J30" i="4"/>
  <c r="J26" i="4"/>
  <c r="I27" i="4"/>
  <c r="J27" i="4" s="1"/>
  <c r="I28" i="4"/>
  <c r="J28" i="4"/>
  <c r="I29" i="4"/>
  <c r="J29" i="4"/>
  <c r="I30" i="4"/>
  <c r="H195" i="3"/>
  <c r="I195" i="3" s="1"/>
  <c r="J195" i="3" s="1"/>
  <c r="H196" i="3"/>
  <c r="I196" i="3"/>
  <c r="J196" i="3"/>
  <c r="H197" i="3"/>
  <c r="I197" i="3"/>
  <c r="J197" i="3"/>
  <c r="H198" i="3"/>
  <c r="I198" i="3"/>
  <c r="J198" i="3"/>
  <c r="H199" i="3"/>
  <c r="I199" i="3" s="1"/>
  <c r="J199" i="3" s="1"/>
  <c r="H200" i="3"/>
  <c r="I200" i="3"/>
  <c r="J200" i="3"/>
  <c r="H201" i="3"/>
  <c r="I201" i="3"/>
  <c r="J201" i="3"/>
  <c r="H202" i="3"/>
  <c r="I202" i="3"/>
  <c r="J202" i="3"/>
  <c r="H203" i="3"/>
  <c r="I203" i="3" s="1"/>
  <c r="J203" i="3" s="1"/>
  <c r="H204" i="3"/>
  <c r="I204" i="3"/>
  <c r="J204" i="3"/>
  <c r="H205" i="3"/>
  <c r="I205" i="3"/>
  <c r="J205" i="3"/>
  <c r="H206" i="3"/>
  <c r="I206" i="3"/>
  <c r="J206" i="3"/>
  <c r="H207" i="3"/>
  <c r="I207" i="3" s="1"/>
  <c r="J207" i="3" s="1"/>
  <c r="H208" i="3"/>
  <c r="I208" i="3"/>
  <c r="J208" i="3"/>
  <c r="H209" i="3"/>
  <c r="I209" i="3"/>
  <c r="J209" i="3"/>
  <c r="H210" i="3"/>
  <c r="I210" i="3"/>
  <c r="J210" i="3"/>
  <c r="H211" i="3"/>
  <c r="I211" i="3" s="1"/>
  <c r="J211" i="3" s="1"/>
  <c r="H212" i="3"/>
  <c r="I212" i="3"/>
  <c r="J212" i="3"/>
  <c r="H213" i="3"/>
  <c r="I213" i="3"/>
  <c r="J213" i="3"/>
  <c r="H214" i="3"/>
  <c r="I214" i="3"/>
  <c r="J214" i="3"/>
  <c r="H215" i="3"/>
  <c r="I215" i="3" s="1"/>
  <c r="J215" i="3" s="1"/>
  <c r="H216" i="3"/>
  <c r="I216" i="3" s="1"/>
  <c r="J216" i="3" s="1"/>
  <c r="H217" i="3"/>
  <c r="I217" i="3" s="1"/>
  <c r="J217" i="3" s="1"/>
  <c r="H218" i="3"/>
  <c r="I218" i="3"/>
  <c r="J218" i="3"/>
  <c r="H219" i="3"/>
  <c r="I219" i="3" s="1"/>
  <c r="J219" i="3" s="1"/>
  <c r="H229" i="3"/>
  <c r="I229" i="3" s="1"/>
  <c r="J229" i="3" s="1"/>
  <c r="H230" i="3"/>
  <c r="I230" i="3"/>
  <c r="J230" i="3" s="1"/>
  <c r="H231" i="3"/>
  <c r="I231" i="3" s="1"/>
  <c r="J231" i="3" s="1"/>
  <c r="H232" i="3"/>
  <c r="I232" i="3"/>
  <c r="J232" i="3"/>
  <c r="H233" i="3"/>
  <c r="I233" i="3" s="1"/>
  <c r="J233" i="3" s="1"/>
  <c r="H234" i="3"/>
  <c r="I234" i="3"/>
  <c r="J234" i="3"/>
  <c r="H235" i="3"/>
  <c r="I235" i="3"/>
  <c r="J235" i="3"/>
  <c r="H236" i="3"/>
  <c r="I236" i="3"/>
  <c r="J236" i="3"/>
  <c r="H237" i="3"/>
  <c r="I237" i="3" s="1"/>
  <c r="J237" i="3" s="1"/>
  <c r="H238" i="3"/>
  <c r="I238" i="3"/>
  <c r="J238" i="3" s="1"/>
  <c r="H239" i="3"/>
  <c r="I239" i="3"/>
  <c r="J239" i="3"/>
  <c r="H240" i="3"/>
  <c r="I240" i="3"/>
  <c r="J240" i="3" s="1"/>
  <c r="H241" i="3"/>
  <c r="I241" i="3" s="1"/>
  <c r="J241" i="3" s="1"/>
  <c r="H242" i="3"/>
  <c r="I242" i="3"/>
  <c r="J242" i="3"/>
  <c r="H243" i="3"/>
  <c r="I243" i="3"/>
  <c r="J243" i="3" s="1"/>
  <c r="H244" i="3"/>
  <c r="I244" i="3"/>
  <c r="J244" i="3"/>
  <c r="H245" i="3"/>
  <c r="I245" i="3" s="1"/>
  <c r="J245" i="3" s="1"/>
  <c r="H246" i="3"/>
  <c r="I246" i="3" s="1"/>
  <c r="J246" i="3" s="1"/>
  <c r="H247" i="3"/>
  <c r="I247" i="3"/>
  <c r="J247" i="3"/>
  <c r="H248" i="3"/>
  <c r="I248" i="3" s="1"/>
  <c r="J248" i="3" s="1"/>
  <c r="H249" i="3"/>
  <c r="I249" i="3" s="1"/>
  <c r="J249" i="3" s="1"/>
  <c r="H250" i="3"/>
  <c r="I250" i="3"/>
  <c r="J250" i="3" s="1"/>
  <c r="H251" i="3"/>
  <c r="I251" i="3" s="1"/>
  <c r="J251" i="3" s="1"/>
  <c r="H252" i="3"/>
  <c r="I252" i="3"/>
  <c r="J252" i="3"/>
  <c r="H253" i="3"/>
  <c r="I253" i="3" s="1"/>
  <c r="J253" i="3" s="1"/>
  <c r="A258" i="3"/>
  <c r="H161" i="3"/>
  <c r="I161" i="3" s="1"/>
  <c r="J161" i="3" s="1"/>
  <c r="H162" i="3"/>
  <c r="I162" i="3"/>
  <c r="J162" i="3"/>
  <c r="H163" i="3"/>
  <c r="I163" i="3" s="1"/>
  <c r="J163" i="3" s="1"/>
  <c r="H164" i="3"/>
  <c r="I164" i="3"/>
  <c r="J164" i="3" s="1"/>
  <c r="H165" i="3"/>
  <c r="I165" i="3" s="1"/>
  <c r="J165" i="3" s="1"/>
  <c r="H166" i="3"/>
  <c r="I166" i="3"/>
  <c r="J166" i="3" s="1"/>
  <c r="H167" i="3"/>
  <c r="I167" i="3"/>
  <c r="J167" i="3" s="1"/>
  <c r="H168" i="3"/>
  <c r="I168" i="3"/>
  <c r="J168" i="3"/>
  <c r="H169" i="3"/>
  <c r="I169" i="3" s="1"/>
  <c r="J169" i="3" s="1"/>
  <c r="H170" i="3"/>
  <c r="I170" i="3" s="1"/>
  <c r="J170" i="3" s="1"/>
  <c r="H171" i="3"/>
  <c r="I171" i="3" s="1"/>
  <c r="J171" i="3" s="1"/>
  <c r="H172" i="3"/>
  <c r="I172" i="3"/>
  <c r="J172" i="3" s="1"/>
  <c r="H173" i="3"/>
  <c r="I173" i="3" s="1"/>
  <c r="J173" i="3" s="1"/>
  <c r="H174" i="3"/>
  <c r="I174" i="3"/>
  <c r="J174" i="3"/>
  <c r="H175" i="3"/>
  <c r="I175" i="3"/>
  <c r="J175" i="3"/>
  <c r="H176" i="3"/>
  <c r="I176" i="3"/>
  <c r="J176" i="3"/>
  <c r="H177" i="3"/>
  <c r="I177" i="3" s="1"/>
  <c r="J177" i="3" s="1"/>
  <c r="H178" i="3"/>
  <c r="I178" i="3"/>
  <c r="J178" i="3" s="1"/>
  <c r="H179" i="3"/>
  <c r="I179" i="3"/>
  <c r="J179" i="3"/>
  <c r="H180" i="3"/>
  <c r="I180" i="3"/>
  <c r="J180" i="3" s="1"/>
  <c r="H181" i="3"/>
  <c r="I181" i="3" s="1"/>
  <c r="J181" i="3" s="1"/>
  <c r="H182" i="3"/>
  <c r="I182" i="3"/>
  <c r="J182" i="3" s="1"/>
  <c r="H183" i="3"/>
  <c r="I183" i="3"/>
  <c r="J183" i="3"/>
  <c r="H184" i="3"/>
  <c r="I184" i="3"/>
  <c r="J184" i="3"/>
  <c r="H185" i="3"/>
  <c r="I185" i="3" s="1"/>
  <c r="J185" i="3" s="1"/>
  <c r="H127" i="3"/>
  <c r="I127" i="3"/>
  <c r="J127" i="3" s="1"/>
  <c r="H128" i="3"/>
  <c r="I128" i="3" s="1"/>
  <c r="J128" i="3" s="1"/>
  <c r="H129" i="3"/>
  <c r="I129" i="3"/>
  <c r="J129" i="3"/>
  <c r="H130" i="3"/>
  <c r="I130" i="3"/>
  <c r="J130" i="3"/>
  <c r="H131" i="3"/>
  <c r="I131" i="3"/>
  <c r="J131" i="3" s="1"/>
  <c r="H132" i="3"/>
  <c r="I132" i="3" s="1"/>
  <c r="J132" i="3" s="1"/>
  <c r="H133" i="3"/>
  <c r="I133" i="3" s="1"/>
  <c r="J133" i="3" s="1"/>
  <c r="H134" i="3"/>
  <c r="I134" i="3"/>
  <c r="J134" i="3"/>
  <c r="H135" i="3"/>
  <c r="I135" i="3"/>
  <c r="J135" i="3"/>
  <c r="H136" i="3"/>
  <c r="I136" i="3" s="1"/>
  <c r="J136" i="3" s="1"/>
  <c r="H137" i="3"/>
  <c r="I137" i="3"/>
  <c r="J137" i="3"/>
  <c r="H138" i="3"/>
  <c r="I138" i="3"/>
  <c r="J138" i="3"/>
  <c r="H139" i="3"/>
  <c r="I139" i="3"/>
  <c r="J139" i="3"/>
  <c r="H140" i="3"/>
  <c r="I140" i="3" s="1"/>
  <c r="J140" i="3" s="1"/>
  <c r="H141" i="3"/>
  <c r="I141" i="3"/>
  <c r="J141" i="3" s="1"/>
  <c r="H142" i="3"/>
  <c r="I142" i="3"/>
  <c r="J142" i="3"/>
  <c r="H143" i="3"/>
  <c r="I143" i="3"/>
  <c r="J143" i="3"/>
  <c r="H144" i="3"/>
  <c r="I144" i="3" s="1"/>
  <c r="J144" i="3" s="1"/>
  <c r="H145" i="3"/>
  <c r="I145" i="3"/>
  <c r="J145" i="3"/>
  <c r="H146" i="3"/>
  <c r="I146" i="3" s="1"/>
  <c r="J146" i="3" s="1"/>
  <c r="H147" i="3"/>
  <c r="I147" i="3"/>
  <c r="J147" i="3"/>
  <c r="H148" i="3"/>
  <c r="I148" i="3" s="1"/>
  <c r="J148" i="3" s="1"/>
  <c r="H149" i="3"/>
  <c r="I149" i="3"/>
  <c r="J149" i="3"/>
  <c r="H150" i="3"/>
  <c r="I150" i="3"/>
  <c r="J150" i="3"/>
  <c r="H151" i="3"/>
  <c r="I151" i="3"/>
  <c r="J151" i="3"/>
  <c r="H93" i="3"/>
  <c r="I93" i="3"/>
  <c r="J93" i="3"/>
  <c r="H94" i="3"/>
  <c r="I94" i="3" s="1"/>
  <c r="J94" i="3" s="1"/>
  <c r="H95" i="3"/>
  <c r="I95" i="3"/>
  <c r="J95" i="3"/>
  <c r="H96" i="3"/>
  <c r="I96" i="3"/>
  <c r="J96" i="3" s="1"/>
  <c r="H97" i="3"/>
  <c r="I97" i="3" s="1"/>
  <c r="J97" i="3" s="1"/>
  <c r="H98" i="3"/>
  <c r="I98" i="3" s="1"/>
  <c r="J98" i="3" s="1"/>
  <c r="H99" i="3"/>
  <c r="I99" i="3"/>
  <c r="J99" i="3"/>
  <c r="H100" i="3"/>
  <c r="I100" i="3" s="1"/>
  <c r="J100" i="3" s="1"/>
  <c r="H101" i="3"/>
  <c r="I101" i="3" s="1"/>
  <c r="J101" i="3" s="1"/>
  <c r="H102" i="3"/>
  <c r="I102" i="3" s="1"/>
  <c r="J102" i="3" s="1"/>
  <c r="H103" i="3"/>
  <c r="I103" i="3"/>
  <c r="J103" i="3"/>
  <c r="H104" i="3"/>
  <c r="I104" i="3"/>
  <c r="J104" i="3"/>
  <c r="H105" i="3"/>
  <c r="I105" i="3"/>
  <c r="J105" i="3" s="1"/>
  <c r="H106" i="3"/>
  <c r="I106" i="3" s="1"/>
  <c r="J106" i="3" s="1"/>
  <c r="H107" i="3"/>
  <c r="I107" i="3"/>
  <c r="J107" i="3"/>
  <c r="H108" i="3"/>
  <c r="I108" i="3"/>
  <c r="J108" i="3"/>
  <c r="H109" i="3"/>
  <c r="I109" i="3"/>
  <c r="J109" i="3"/>
  <c r="H110" i="3"/>
  <c r="I110" i="3" s="1"/>
  <c r="J110" i="3" s="1"/>
  <c r="H111" i="3"/>
  <c r="I111" i="3" s="1"/>
  <c r="J111" i="3" s="1"/>
  <c r="H112" i="3"/>
  <c r="I112" i="3"/>
  <c r="J112" i="3"/>
  <c r="H113" i="3"/>
  <c r="I113" i="3"/>
  <c r="J113" i="3"/>
  <c r="H114" i="3"/>
  <c r="I114" i="3" s="1"/>
  <c r="J114" i="3" s="1"/>
  <c r="H115" i="3"/>
  <c r="I115" i="3"/>
  <c r="J115" i="3"/>
  <c r="H116" i="3"/>
  <c r="I116" i="3" s="1"/>
  <c r="J116" i="3" s="1"/>
  <c r="H117" i="3"/>
  <c r="I117" i="3" s="1"/>
  <c r="J117" i="3" s="1"/>
  <c r="H59" i="3"/>
  <c r="I59" i="3"/>
  <c r="J59" i="3" s="1"/>
  <c r="H60" i="3"/>
  <c r="I60" i="3" s="1"/>
  <c r="J60" i="3" s="1"/>
  <c r="H61" i="3"/>
  <c r="I61" i="3" s="1"/>
  <c r="J61" i="3" s="1"/>
  <c r="H62" i="3"/>
  <c r="I62" i="3"/>
  <c r="J62" i="3"/>
  <c r="H63" i="3"/>
  <c r="I63" i="3" s="1"/>
  <c r="J63" i="3" s="1"/>
  <c r="H64" i="3"/>
  <c r="I64" i="3"/>
  <c r="J64" i="3"/>
  <c r="H65" i="3"/>
  <c r="I65" i="3" s="1"/>
  <c r="J65" i="3" s="1"/>
  <c r="H66" i="3"/>
  <c r="I66" i="3"/>
  <c r="J66" i="3"/>
  <c r="H67" i="3"/>
  <c r="I67" i="3"/>
  <c r="J67" i="3" s="1"/>
  <c r="H68" i="3"/>
  <c r="I68" i="3" s="1"/>
  <c r="J68" i="3" s="1"/>
  <c r="H69" i="3"/>
  <c r="I69" i="3"/>
  <c r="J69" i="3" s="1"/>
  <c r="H70" i="3"/>
  <c r="I70" i="3"/>
  <c r="J70" i="3" s="1"/>
  <c r="H71" i="3"/>
  <c r="I71" i="3"/>
  <c r="J71" i="3" s="1"/>
  <c r="H72" i="3"/>
  <c r="I72" i="3"/>
  <c r="J72" i="3"/>
  <c r="H73" i="3"/>
  <c r="I73" i="3" s="1"/>
  <c r="J73" i="3" s="1"/>
  <c r="H74" i="3"/>
  <c r="I74" i="3" s="1"/>
  <c r="J74" i="3" s="1"/>
  <c r="H75" i="3"/>
  <c r="I75" i="3"/>
  <c r="J75" i="3" s="1"/>
  <c r="H76" i="3"/>
  <c r="I76" i="3"/>
  <c r="J76" i="3"/>
  <c r="H77" i="3"/>
  <c r="I77" i="3"/>
  <c r="J77" i="3"/>
  <c r="H78" i="3"/>
  <c r="I78" i="3" s="1"/>
  <c r="J78" i="3" s="1"/>
  <c r="H79" i="3"/>
  <c r="I79" i="3"/>
  <c r="J79" i="3" s="1"/>
  <c r="H80" i="3"/>
  <c r="I80" i="3"/>
  <c r="J80" i="3"/>
  <c r="H81" i="3"/>
  <c r="I81" i="3"/>
  <c r="J81" i="3"/>
  <c r="H82" i="3"/>
  <c r="I82" i="3"/>
  <c r="J82" i="3" s="1"/>
  <c r="H83" i="3"/>
  <c r="I83" i="3" s="1"/>
  <c r="J83" i="3" s="1"/>
  <c r="H25" i="3"/>
  <c r="I25" i="3"/>
  <c r="J25" i="3"/>
  <c r="H26" i="3"/>
  <c r="I26" i="3" s="1"/>
  <c r="J26" i="3" s="1"/>
  <c r="H27" i="3"/>
  <c r="I27" i="3" s="1"/>
  <c r="J27" i="3" s="1"/>
  <c r="H28" i="3"/>
  <c r="I28" i="3"/>
  <c r="J28" i="3"/>
  <c r="H29" i="3"/>
  <c r="I29" i="3" s="1"/>
  <c r="J29" i="3" s="1"/>
  <c r="H30" i="3"/>
  <c r="I30" i="3" s="1"/>
  <c r="J30" i="3" s="1"/>
  <c r="H31" i="3"/>
  <c r="I31" i="3"/>
  <c r="J31" i="3"/>
  <c r="H32" i="3"/>
  <c r="I32" i="3"/>
  <c r="J32" i="3"/>
  <c r="H33" i="3"/>
  <c r="I33" i="3"/>
  <c r="J33" i="3"/>
  <c r="H34" i="3"/>
  <c r="I34" i="3" s="1"/>
  <c r="J34" i="3" s="1"/>
  <c r="H35" i="3"/>
  <c r="I35" i="3"/>
  <c r="J35" i="3"/>
  <c r="H36" i="3"/>
  <c r="I36" i="3"/>
  <c r="J36" i="3" s="1"/>
  <c r="H37" i="3"/>
  <c r="I37" i="3"/>
  <c r="J37" i="3"/>
  <c r="H38" i="3"/>
  <c r="I38" i="3" s="1"/>
  <c r="J38" i="3" s="1"/>
  <c r="H39" i="3"/>
  <c r="I39" i="3" s="1"/>
  <c r="J39" i="3" s="1"/>
  <c r="H40" i="3"/>
  <c r="I40" i="3"/>
  <c r="J40" i="3"/>
  <c r="H41" i="3"/>
  <c r="I41" i="3" s="1"/>
  <c r="J41" i="3" s="1"/>
  <c r="H42" i="3"/>
  <c r="I42" i="3" s="1"/>
  <c r="J42" i="3" s="1"/>
  <c r="H43" i="3"/>
  <c r="I43" i="3"/>
  <c r="J43" i="3"/>
  <c r="H44" i="3"/>
  <c r="I44" i="3" s="1"/>
  <c r="J44" i="3" s="1"/>
  <c r="H45" i="3"/>
  <c r="I45" i="3"/>
  <c r="J45" i="3"/>
  <c r="H46" i="3"/>
  <c r="I46" i="3" s="1"/>
  <c r="J46" i="3" s="1"/>
  <c r="H47" i="3"/>
  <c r="I47" i="3"/>
  <c r="J47" i="3"/>
  <c r="H48" i="3"/>
  <c r="I48" i="3"/>
  <c r="J48" i="3" s="1"/>
  <c r="H49" i="3"/>
  <c r="I49" i="3"/>
  <c r="J49" i="3"/>
  <c r="I25" i="4"/>
  <c r="I25" i="12"/>
  <c r="I25" i="13"/>
  <c r="J25" i="13" s="1"/>
  <c r="I25" i="14"/>
  <c r="J25" i="14" s="1"/>
  <c r="I25" i="15"/>
  <c r="I25" i="16"/>
  <c r="J25" i="16" s="1"/>
  <c r="I25" i="17"/>
  <c r="I25" i="18"/>
  <c r="J25" i="18" s="1"/>
  <c r="I25" i="19"/>
  <c r="J25" i="19" s="1"/>
  <c r="I25" i="20"/>
  <c r="J25" i="20" s="1"/>
  <c r="I25" i="22"/>
  <c r="J25" i="22" s="1"/>
  <c r="C188" i="22"/>
  <c r="A188" i="22"/>
  <c r="H184" i="22"/>
  <c r="I183" i="22"/>
  <c r="J183" i="22" s="1"/>
  <c r="I182" i="22"/>
  <c r="J182" i="22" s="1"/>
  <c r="I181" i="22"/>
  <c r="J181" i="22" s="1"/>
  <c r="I180" i="22"/>
  <c r="J180" i="22" s="1"/>
  <c r="I179" i="22"/>
  <c r="J179" i="22" s="1"/>
  <c r="H175" i="22"/>
  <c r="I169" i="22"/>
  <c r="J169" i="22" s="1"/>
  <c r="I168" i="22"/>
  <c r="J168" i="22" s="1"/>
  <c r="I167" i="22"/>
  <c r="I166" i="22"/>
  <c r="J166" i="22" s="1"/>
  <c r="I165" i="22"/>
  <c r="J165" i="22" s="1"/>
  <c r="H160" i="22"/>
  <c r="I159" i="22"/>
  <c r="J159" i="22" s="1"/>
  <c r="I158" i="22"/>
  <c r="J158" i="22" s="1"/>
  <c r="I157" i="22"/>
  <c r="J157" i="22" s="1"/>
  <c r="I156" i="22"/>
  <c r="J156" i="22" s="1"/>
  <c r="I155" i="22"/>
  <c r="J155" i="22" s="1"/>
  <c r="H151" i="22"/>
  <c r="I145" i="22"/>
  <c r="J145" i="22" s="1"/>
  <c r="I144" i="22"/>
  <c r="J144" i="22" s="1"/>
  <c r="I143" i="22"/>
  <c r="I142" i="22"/>
  <c r="J142" i="22" s="1"/>
  <c r="I141" i="22"/>
  <c r="J141" i="22" s="1"/>
  <c r="H136" i="22"/>
  <c r="I135" i="22"/>
  <c r="J135" i="22" s="1"/>
  <c r="I134" i="22"/>
  <c r="J134" i="22" s="1"/>
  <c r="I133" i="22"/>
  <c r="J133" i="22" s="1"/>
  <c r="I132" i="22"/>
  <c r="J132" i="22" s="1"/>
  <c r="I131" i="22"/>
  <c r="J131" i="22" s="1"/>
  <c r="H127" i="22"/>
  <c r="I121" i="22"/>
  <c r="J121" i="22" s="1"/>
  <c r="I120" i="22"/>
  <c r="J120" i="22" s="1"/>
  <c r="I119" i="22"/>
  <c r="I118" i="22"/>
  <c r="J118" i="22" s="1"/>
  <c r="I117" i="22"/>
  <c r="J117" i="22" s="1"/>
  <c r="H112" i="22"/>
  <c r="I111" i="22"/>
  <c r="J111" i="22" s="1"/>
  <c r="I110" i="22"/>
  <c r="J110" i="22" s="1"/>
  <c r="I109" i="22"/>
  <c r="J109" i="22" s="1"/>
  <c r="I108" i="22"/>
  <c r="J108" i="22" s="1"/>
  <c r="I107" i="22"/>
  <c r="J107" i="22" s="1"/>
  <c r="H103" i="22"/>
  <c r="I97" i="22"/>
  <c r="J97" i="22" s="1"/>
  <c r="I96" i="22"/>
  <c r="J96" i="22" s="1"/>
  <c r="I95" i="22"/>
  <c r="I94" i="22"/>
  <c r="J94" i="22" s="1"/>
  <c r="I93" i="22"/>
  <c r="J93" i="22" s="1"/>
  <c r="H88" i="22"/>
  <c r="I87" i="22"/>
  <c r="J87" i="22" s="1"/>
  <c r="I86" i="22"/>
  <c r="J86" i="22" s="1"/>
  <c r="I85" i="22"/>
  <c r="J85" i="22" s="1"/>
  <c r="I84" i="22"/>
  <c r="J84" i="22" s="1"/>
  <c r="I83" i="22"/>
  <c r="J83" i="22" s="1"/>
  <c r="H79" i="22"/>
  <c r="I73" i="22"/>
  <c r="J73" i="22" s="1"/>
  <c r="I72" i="22"/>
  <c r="J72" i="22" s="1"/>
  <c r="I71" i="22"/>
  <c r="I70" i="22"/>
  <c r="J70" i="22" s="1"/>
  <c r="I69" i="22"/>
  <c r="J69" i="22" s="1"/>
  <c r="H64" i="22"/>
  <c r="I63" i="22"/>
  <c r="J63" i="22" s="1"/>
  <c r="I62" i="22"/>
  <c r="J62" i="22" s="1"/>
  <c r="I61" i="22"/>
  <c r="J61" i="22" s="1"/>
  <c r="I60" i="22"/>
  <c r="J60" i="22" s="1"/>
  <c r="I59" i="22"/>
  <c r="J59" i="22" s="1"/>
  <c r="H55" i="22"/>
  <c r="I49" i="22"/>
  <c r="J49" i="22" s="1"/>
  <c r="I48" i="22"/>
  <c r="J48" i="22" s="1"/>
  <c r="I47" i="22"/>
  <c r="J47" i="22" s="1"/>
  <c r="I46" i="22"/>
  <c r="J46" i="22" s="1"/>
  <c r="S45" i="22"/>
  <c r="R45" i="22"/>
  <c r="I45" i="22"/>
  <c r="J45" i="22" s="1"/>
  <c r="S44" i="22"/>
  <c r="R44" i="22"/>
  <c r="S43" i="22"/>
  <c r="R43" i="22"/>
  <c r="S42" i="22"/>
  <c r="R42" i="22"/>
  <c r="S41" i="22"/>
  <c r="R41" i="22"/>
  <c r="S40" i="22"/>
  <c r="R40" i="22"/>
  <c r="H40" i="22"/>
  <c r="S39" i="22"/>
  <c r="R39" i="22"/>
  <c r="I39" i="22"/>
  <c r="J39" i="22" s="1"/>
  <c r="S38" i="22"/>
  <c r="R38" i="22"/>
  <c r="I38" i="22"/>
  <c r="J38" i="22" s="1"/>
  <c r="S37" i="22"/>
  <c r="R37" i="22"/>
  <c r="I37" i="22"/>
  <c r="S36" i="22"/>
  <c r="R36" i="22"/>
  <c r="I36" i="22"/>
  <c r="J36" i="22" s="1"/>
  <c r="S35" i="22"/>
  <c r="R35" i="22"/>
  <c r="I35" i="22"/>
  <c r="J35" i="22" s="1"/>
  <c r="S34" i="22"/>
  <c r="R34" i="22"/>
  <c r="S33" i="22"/>
  <c r="R33" i="22"/>
  <c r="S32" i="22"/>
  <c r="R32" i="22"/>
  <c r="S31" i="22"/>
  <c r="R31" i="22"/>
  <c r="H31" i="22"/>
  <c r="S30" i="22"/>
  <c r="R30" i="22"/>
  <c r="S29" i="22"/>
  <c r="R29" i="22"/>
  <c r="S28" i="22"/>
  <c r="R28" i="22"/>
  <c r="S27" i="22"/>
  <c r="R27" i="22"/>
  <c r="S26" i="22"/>
  <c r="R26" i="22"/>
  <c r="S25" i="22"/>
  <c r="R25" i="22"/>
  <c r="S24" i="22"/>
  <c r="R24" i="22"/>
  <c r="I24" i="22"/>
  <c r="J24" i="22" s="1"/>
  <c r="S23" i="22"/>
  <c r="R23" i="22"/>
  <c r="I23" i="22"/>
  <c r="J23" i="22" s="1"/>
  <c r="S22" i="22"/>
  <c r="R22" i="22"/>
  <c r="I22" i="22"/>
  <c r="J22" i="22" s="1"/>
  <c r="S21" i="22"/>
  <c r="R21" i="22"/>
  <c r="I21" i="22"/>
  <c r="S20" i="22"/>
  <c r="R20" i="22"/>
  <c r="S19" i="22"/>
  <c r="R19" i="22"/>
  <c r="S18" i="22"/>
  <c r="R18" i="22"/>
  <c r="S17" i="22"/>
  <c r="R17" i="22"/>
  <c r="S16" i="22"/>
  <c r="R16" i="22"/>
  <c r="S15" i="22"/>
  <c r="R15" i="22"/>
  <c r="S14" i="22"/>
  <c r="R14" i="22"/>
  <c r="S13" i="22"/>
  <c r="R13" i="22"/>
  <c r="S12" i="22"/>
  <c r="R12" i="22"/>
  <c r="S11" i="22"/>
  <c r="R11" i="22"/>
  <c r="C11" i="22"/>
  <c r="S10" i="22"/>
  <c r="R10" i="22"/>
  <c r="C10" i="22"/>
  <c r="S9" i="22"/>
  <c r="R9" i="22"/>
  <c r="C9" i="22"/>
  <c r="S8" i="22"/>
  <c r="R8" i="22"/>
  <c r="C8" i="22"/>
  <c r="S7" i="22"/>
  <c r="R7" i="22"/>
  <c r="C7" i="22"/>
  <c r="S6" i="22"/>
  <c r="R6" i="22"/>
  <c r="S5" i="22"/>
  <c r="R5" i="22"/>
  <c r="S4" i="22"/>
  <c r="R4" i="22"/>
  <c r="S3" i="22"/>
  <c r="R3" i="22"/>
  <c r="C188" i="21"/>
  <c r="A188" i="21"/>
  <c r="H184" i="21"/>
  <c r="I183" i="21"/>
  <c r="J183" i="21" s="1"/>
  <c r="I182" i="21"/>
  <c r="J182" i="21" s="1"/>
  <c r="I181" i="21"/>
  <c r="J181" i="21" s="1"/>
  <c r="I180" i="21"/>
  <c r="J180" i="21" s="1"/>
  <c r="I179" i="21"/>
  <c r="J179" i="21" s="1"/>
  <c r="H175" i="21"/>
  <c r="I169" i="21"/>
  <c r="J169" i="21" s="1"/>
  <c r="I168" i="21"/>
  <c r="J168" i="21" s="1"/>
  <c r="I167" i="21"/>
  <c r="J167" i="21" s="1"/>
  <c r="I166" i="21"/>
  <c r="J166" i="21" s="1"/>
  <c r="I165" i="21"/>
  <c r="J165" i="21" s="1"/>
  <c r="H160" i="21"/>
  <c r="I159" i="21"/>
  <c r="J159" i="21" s="1"/>
  <c r="I158" i="21"/>
  <c r="J158" i="21" s="1"/>
  <c r="I157" i="21"/>
  <c r="J157" i="21" s="1"/>
  <c r="I156" i="21"/>
  <c r="J156" i="21" s="1"/>
  <c r="I155" i="21"/>
  <c r="J155" i="21" s="1"/>
  <c r="H151" i="21"/>
  <c r="I145" i="21"/>
  <c r="J145" i="21" s="1"/>
  <c r="I144" i="21"/>
  <c r="J144" i="21" s="1"/>
  <c r="I143" i="21"/>
  <c r="J143" i="21" s="1"/>
  <c r="I142" i="21"/>
  <c r="J142" i="21" s="1"/>
  <c r="I141" i="21"/>
  <c r="J141" i="21" s="1"/>
  <c r="H136" i="21"/>
  <c r="I135" i="21"/>
  <c r="J135" i="21" s="1"/>
  <c r="I134" i="21"/>
  <c r="J134" i="21" s="1"/>
  <c r="I133" i="21"/>
  <c r="J133" i="21" s="1"/>
  <c r="I132" i="21"/>
  <c r="J132" i="21" s="1"/>
  <c r="I131" i="21"/>
  <c r="J131" i="21" s="1"/>
  <c r="H127" i="21"/>
  <c r="I121" i="21"/>
  <c r="J121" i="21" s="1"/>
  <c r="I120" i="21"/>
  <c r="J120" i="21" s="1"/>
  <c r="I119" i="21"/>
  <c r="I127" i="21" s="1"/>
  <c r="I118" i="21"/>
  <c r="J118" i="21" s="1"/>
  <c r="I117" i="21"/>
  <c r="J117" i="21" s="1"/>
  <c r="H112" i="21"/>
  <c r="I111" i="21"/>
  <c r="J111" i="21" s="1"/>
  <c r="I110" i="21"/>
  <c r="J110" i="21" s="1"/>
  <c r="I109" i="21"/>
  <c r="J109" i="21" s="1"/>
  <c r="I108" i="21"/>
  <c r="J108" i="21" s="1"/>
  <c r="I107" i="21"/>
  <c r="J107" i="21" s="1"/>
  <c r="H103" i="21"/>
  <c r="I97" i="21"/>
  <c r="J97" i="21" s="1"/>
  <c r="I96" i="21"/>
  <c r="J96" i="21" s="1"/>
  <c r="I95" i="21"/>
  <c r="J95" i="21" s="1"/>
  <c r="I94" i="21"/>
  <c r="J94" i="21" s="1"/>
  <c r="I93" i="21"/>
  <c r="J93" i="21" s="1"/>
  <c r="H88" i="21"/>
  <c r="I87" i="21"/>
  <c r="J87" i="21" s="1"/>
  <c r="I86" i="21"/>
  <c r="J86" i="21" s="1"/>
  <c r="I85" i="21"/>
  <c r="J85" i="21" s="1"/>
  <c r="I84" i="21"/>
  <c r="J84" i="21" s="1"/>
  <c r="I83" i="21"/>
  <c r="J83" i="21" s="1"/>
  <c r="H79" i="21"/>
  <c r="I73" i="21"/>
  <c r="J73" i="21" s="1"/>
  <c r="I72" i="21"/>
  <c r="J72" i="21" s="1"/>
  <c r="I71" i="21"/>
  <c r="J71" i="21" s="1"/>
  <c r="I70" i="21"/>
  <c r="J70" i="21" s="1"/>
  <c r="I69" i="21"/>
  <c r="J69" i="21" s="1"/>
  <c r="H64" i="21"/>
  <c r="I63" i="21"/>
  <c r="J63" i="21" s="1"/>
  <c r="I62" i="21"/>
  <c r="J62" i="21" s="1"/>
  <c r="I61" i="21"/>
  <c r="J61" i="21" s="1"/>
  <c r="I60" i="21"/>
  <c r="J60" i="21" s="1"/>
  <c r="I59" i="21"/>
  <c r="J59" i="21" s="1"/>
  <c r="H55" i="21"/>
  <c r="I49" i="21"/>
  <c r="J49" i="21" s="1"/>
  <c r="I48" i="21"/>
  <c r="J48" i="21" s="1"/>
  <c r="I47" i="21"/>
  <c r="J47" i="21" s="1"/>
  <c r="I46" i="21"/>
  <c r="J46" i="21" s="1"/>
  <c r="S45" i="21"/>
  <c r="R45" i="21"/>
  <c r="I45" i="21"/>
  <c r="S44" i="21"/>
  <c r="R44" i="21"/>
  <c r="S43" i="21"/>
  <c r="R43" i="21"/>
  <c r="S42" i="21"/>
  <c r="R42" i="21"/>
  <c r="S41" i="21"/>
  <c r="R41" i="21"/>
  <c r="S40" i="21"/>
  <c r="R40" i="21"/>
  <c r="H40" i="21"/>
  <c r="S39" i="21"/>
  <c r="R39" i="21"/>
  <c r="I39" i="21"/>
  <c r="J39" i="21" s="1"/>
  <c r="S38" i="21"/>
  <c r="R38" i="21"/>
  <c r="I38" i="21"/>
  <c r="J38" i="21" s="1"/>
  <c r="S37" i="21"/>
  <c r="R37" i="21"/>
  <c r="I37" i="21"/>
  <c r="S36" i="21"/>
  <c r="R36" i="21"/>
  <c r="I36" i="21"/>
  <c r="J36" i="21" s="1"/>
  <c r="S35" i="21"/>
  <c r="R35" i="21"/>
  <c r="I35" i="21"/>
  <c r="J35" i="21" s="1"/>
  <c r="S34" i="21"/>
  <c r="R34" i="21"/>
  <c r="S33" i="21"/>
  <c r="R33" i="21"/>
  <c r="S32" i="21"/>
  <c r="R32" i="21"/>
  <c r="S31" i="21"/>
  <c r="R31" i="21"/>
  <c r="H31" i="21"/>
  <c r="S30" i="21"/>
  <c r="R30" i="21"/>
  <c r="S29" i="21"/>
  <c r="R29" i="21"/>
  <c r="S28" i="21"/>
  <c r="R28" i="21"/>
  <c r="S27" i="21"/>
  <c r="R27" i="21"/>
  <c r="S26" i="21"/>
  <c r="R26" i="21"/>
  <c r="S25" i="21"/>
  <c r="R25" i="21"/>
  <c r="S24" i="21"/>
  <c r="R24" i="21"/>
  <c r="I24" i="21"/>
  <c r="J24" i="21" s="1"/>
  <c r="S23" i="21"/>
  <c r="R23" i="21"/>
  <c r="I23" i="21"/>
  <c r="J23" i="21" s="1"/>
  <c r="S22" i="21"/>
  <c r="R22" i="21"/>
  <c r="I22" i="21"/>
  <c r="J22" i="21" s="1"/>
  <c r="S21" i="21"/>
  <c r="R21" i="21"/>
  <c r="I21" i="21"/>
  <c r="S20" i="21"/>
  <c r="R20" i="21"/>
  <c r="S19" i="21"/>
  <c r="R19" i="21"/>
  <c r="S18" i="21"/>
  <c r="R18" i="21"/>
  <c r="S17" i="21"/>
  <c r="R17" i="21"/>
  <c r="S16" i="21"/>
  <c r="R16" i="21"/>
  <c r="S15" i="21"/>
  <c r="R15" i="21"/>
  <c r="S14" i="21"/>
  <c r="R14" i="21"/>
  <c r="S13" i="21"/>
  <c r="R13" i="21"/>
  <c r="S12" i="21"/>
  <c r="R12" i="21"/>
  <c r="S11" i="21"/>
  <c r="R11" i="21"/>
  <c r="C11" i="21"/>
  <c r="S10" i="21"/>
  <c r="R10" i="21"/>
  <c r="C10" i="21"/>
  <c r="S9" i="21"/>
  <c r="R9" i="21"/>
  <c r="C9" i="21"/>
  <c r="S8" i="21"/>
  <c r="R8" i="21"/>
  <c r="C8" i="21"/>
  <c r="S7" i="21"/>
  <c r="R7" i="21"/>
  <c r="C7" i="21"/>
  <c r="S6" i="21"/>
  <c r="R6" i="21"/>
  <c r="S5" i="21"/>
  <c r="R5" i="21"/>
  <c r="S4" i="21"/>
  <c r="R4" i="21"/>
  <c r="S3" i="21"/>
  <c r="R3" i="21"/>
  <c r="C188" i="20"/>
  <c r="A188" i="20"/>
  <c r="H184" i="20"/>
  <c r="I183" i="20"/>
  <c r="J183" i="20" s="1"/>
  <c r="I182" i="20"/>
  <c r="J182" i="20" s="1"/>
  <c r="I181" i="20"/>
  <c r="J181" i="20" s="1"/>
  <c r="I180" i="20"/>
  <c r="J180" i="20" s="1"/>
  <c r="I179" i="20"/>
  <c r="J179" i="20" s="1"/>
  <c r="H175" i="20"/>
  <c r="I169" i="20"/>
  <c r="J169" i="20" s="1"/>
  <c r="I168" i="20"/>
  <c r="J168" i="20" s="1"/>
  <c r="I167" i="20"/>
  <c r="J167" i="20" s="1"/>
  <c r="J166" i="20"/>
  <c r="I166" i="20"/>
  <c r="I165" i="20"/>
  <c r="J165" i="20" s="1"/>
  <c r="H160" i="20"/>
  <c r="I159" i="20"/>
  <c r="J159" i="20" s="1"/>
  <c r="I158" i="20"/>
  <c r="J158" i="20" s="1"/>
  <c r="I157" i="20"/>
  <c r="J157" i="20" s="1"/>
  <c r="I156" i="20"/>
  <c r="J156" i="20" s="1"/>
  <c r="I155" i="20"/>
  <c r="J155" i="20" s="1"/>
  <c r="H151" i="20"/>
  <c r="I145" i="20"/>
  <c r="J145" i="20" s="1"/>
  <c r="I144" i="20"/>
  <c r="J144" i="20" s="1"/>
  <c r="I143" i="20"/>
  <c r="I142" i="20"/>
  <c r="J142" i="20" s="1"/>
  <c r="I141" i="20"/>
  <c r="J141" i="20" s="1"/>
  <c r="H136" i="20"/>
  <c r="I135" i="20"/>
  <c r="J135" i="20" s="1"/>
  <c r="I134" i="20"/>
  <c r="J134" i="20" s="1"/>
  <c r="I133" i="20"/>
  <c r="J133" i="20" s="1"/>
  <c r="I132" i="20"/>
  <c r="J132" i="20" s="1"/>
  <c r="I131" i="20"/>
  <c r="J131" i="20" s="1"/>
  <c r="H127" i="20"/>
  <c r="I121" i="20"/>
  <c r="J121" i="20" s="1"/>
  <c r="I120" i="20"/>
  <c r="J120" i="20" s="1"/>
  <c r="I119" i="20"/>
  <c r="I118" i="20"/>
  <c r="J118" i="20" s="1"/>
  <c r="I117" i="20"/>
  <c r="J117" i="20" s="1"/>
  <c r="H112" i="20"/>
  <c r="I111" i="20"/>
  <c r="J111" i="20" s="1"/>
  <c r="I110" i="20"/>
  <c r="J110" i="20" s="1"/>
  <c r="I109" i="20"/>
  <c r="J109" i="20" s="1"/>
  <c r="I108" i="20"/>
  <c r="J108" i="20" s="1"/>
  <c r="I107" i="20"/>
  <c r="J107" i="20" s="1"/>
  <c r="H103" i="20"/>
  <c r="I97" i="20"/>
  <c r="J97" i="20" s="1"/>
  <c r="I96" i="20"/>
  <c r="J96" i="20" s="1"/>
  <c r="I95" i="20"/>
  <c r="I94" i="20"/>
  <c r="J94" i="20" s="1"/>
  <c r="I93" i="20"/>
  <c r="J93" i="20" s="1"/>
  <c r="H88" i="20"/>
  <c r="I87" i="20"/>
  <c r="J87" i="20" s="1"/>
  <c r="I86" i="20"/>
  <c r="J86" i="20" s="1"/>
  <c r="I85" i="20"/>
  <c r="J85" i="20" s="1"/>
  <c r="I84" i="20"/>
  <c r="J84" i="20" s="1"/>
  <c r="I83" i="20"/>
  <c r="J83" i="20" s="1"/>
  <c r="H79" i="20"/>
  <c r="I73" i="20"/>
  <c r="J73" i="20" s="1"/>
  <c r="I72" i="20"/>
  <c r="J72" i="20" s="1"/>
  <c r="I71" i="20"/>
  <c r="J71" i="20" s="1"/>
  <c r="I70" i="20"/>
  <c r="J70" i="20" s="1"/>
  <c r="I69" i="20"/>
  <c r="J69" i="20" s="1"/>
  <c r="H64" i="20"/>
  <c r="I63" i="20"/>
  <c r="J63" i="20" s="1"/>
  <c r="I62" i="20"/>
  <c r="J62" i="20" s="1"/>
  <c r="I61" i="20"/>
  <c r="J61" i="20" s="1"/>
  <c r="I60" i="20"/>
  <c r="J60" i="20" s="1"/>
  <c r="I59" i="20"/>
  <c r="J59" i="20" s="1"/>
  <c r="H55" i="20"/>
  <c r="I49" i="20"/>
  <c r="J49" i="20" s="1"/>
  <c r="I48" i="20"/>
  <c r="J48" i="20" s="1"/>
  <c r="I47" i="20"/>
  <c r="J47" i="20" s="1"/>
  <c r="I46" i="20"/>
  <c r="J46" i="20" s="1"/>
  <c r="S45" i="20"/>
  <c r="R45" i="20"/>
  <c r="I45" i="20"/>
  <c r="S44" i="20"/>
  <c r="R44" i="20"/>
  <c r="S43" i="20"/>
  <c r="R43" i="20"/>
  <c r="S42" i="20"/>
  <c r="R42" i="20"/>
  <c r="S41" i="20"/>
  <c r="R41" i="20"/>
  <c r="S40" i="20"/>
  <c r="R40" i="20"/>
  <c r="H40" i="20"/>
  <c r="S39" i="20"/>
  <c r="R39" i="20"/>
  <c r="I39" i="20"/>
  <c r="J39" i="20" s="1"/>
  <c r="S38" i="20"/>
  <c r="R38" i="20"/>
  <c r="I38" i="20"/>
  <c r="J38" i="20" s="1"/>
  <c r="S37" i="20"/>
  <c r="R37" i="20"/>
  <c r="I37" i="20"/>
  <c r="I40" i="20" s="1"/>
  <c r="S36" i="20"/>
  <c r="R36" i="20"/>
  <c r="I36" i="20"/>
  <c r="J36" i="20" s="1"/>
  <c r="S35" i="20"/>
  <c r="R35" i="20"/>
  <c r="I35" i="20"/>
  <c r="J35" i="20" s="1"/>
  <c r="S34" i="20"/>
  <c r="R34" i="20"/>
  <c r="S33" i="20"/>
  <c r="R33" i="20"/>
  <c r="S32" i="20"/>
  <c r="R32" i="20"/>
  <c r="S31" i="20"/>
  <c r="R31" i="20"/>
  <c r="H31" i="20"/>
  <c r="S30" i="20"/>
  <c r="R30" i="20"/>
  <c r="S29" i="20"/>
  <c r="R29" i="20"/>
  <c r="S28" i="20"/>
  <c r="R28" i="20"/>
  <c r="S27" i="20"/>
  <c r="R27" i="20"/>
  <c r="S26" i="20"/>
  <c r="R26" i="20"/>
  <c r="S25" i="20"/>
  <c r="R25" i="20"/>
  <c r="S24" i="20"/>
  <c r="R24" i="20"/>
  <c r="I24" i="20"/>
  <c r="J24" i="20" s="1"/>
  <c r="S23" i="20"/>
  <c r="R23" i="20"/>
  <c r="I23" i="20"/>
  <c r="J23" i="20" s="1"/>
  <c r="S22" i="20"/>
  <c r="R22" i="20"/>
  <c r="J22" i="20"/>
  <c r="I22" i="20"/>
  <c r="S21" i="20"/>
  <c r="R21" i="20"/>
  <c r="I21" i="20"/>
  <c r="S20" i="20"/>
  <c r="R20" i="20"/>
  <c r="S19" i="20"/>
  <c r="R19" i="20"/>
  <c r="S18" i="20"/>
  <c r="R18" i="20"/>
  <c r="S17" i="20"/>
  <c r="R17" i="20"/>
  <c r="S16" i="20"/>
  <c r="R16" i="20"/>
  <c r="S15" i="20"/>
  <c r="R15" i="20"/>
  <c r="S14" i="20"/>
  <c r="R14" i="20"/>
  <c r="S13" i="20"/>
  <c r="R13" i="20"/>
  <c r="S12" i="20"/>
  <c r="R12" i="20"/>
  <c r="S11" i="20"/>
  <c r="R11" i="20"/>
  <c r="C11" i="20"/>
  <c r="S10" i="20"/>
  <c r="R10" i="20"/>
  <c r="C10" i="20"/>
  <c r="S9" i="20"/>
  <c r="R9" i="20"/>
  <c r="C9" i="20"/>
  <c r="S8" i="20"/>
  <c r="R8" i="20"/>
  <c r="C8" i="20"/>
  <c r="S7" i="20"/>
  <c r="R7" i="20"/>
  <c r="C7" i="20"/>
  <c r="S6" i="20"/>
  <c r="R6" i="20"/>
  <c r="S5" i="20"/>
  <c r="R5" i="20"/>
  <c r="S4" i="20"/>
  <c r="R4" i="20"/>
  <c r="S3" i="20"/>
  <c r="R3" i="20"/>
  <c r="C188" i="19"/>
  <c r="A188" i="19"/>
  <c r="H184" i="19"/>
  <c r="I183" i="19"/>
  <c r="J183" i="19" s="1"/>
  <c r="I182" i="19"/>
  <c r="I181" i="19"/>
  <c r="J181" i="19" s="1"/>
  <c r="I180" i="19"/>
  <c r="J180" i="19" s="1"/>
  <c r="I179" i="19"/>
  <c r="J179" i="19" s="1"/>
  <c r="H175" i="19"/>
  <c r="I169" i="19"/>
  <c r="J169" i="19" s="1"/>
  <c r="I168" i="19"/>
  <c r="J168" i="19" s="1"/>
  <c r="I167" i="19"/>
  <c r="J167" i="19" s="1"/>
  <c r="I166" i="19"/>
  <c r="J166" i="19" s="1"/>
  <c r="I165" i="19"/>
  <c r="J165" i="19" s="1"/>
  <c r="H160" i="19"/>
  <c r="I159" i="19"/>
  <c r="J159" i="19" s="1"/>
  <c r="I158" i="19"/>
  <c r="J158" i="19" s="1"/>
  <c r="I157" i="19"/>
  <c r="J157" i="19" s="1"/>
  <c r="I156" i="19"/>
  <c r="J156" i="19" s="1"/>
  <c r="I155" i="19"/>
  <c r="J155" i="19" s="1"/>
  <c r="H151" i="19"/>
  <c r="I145" i="19"/>
  <c r="J145" i="19" s="1"/>
  <c r="I144" i="19"/>
  <c r="J144" i="19" s="1"/>
  <c r="I143" i="19"/>
  <c r="J143" i="19" s="1"/>
  <c r="I142" i="19"/>
  <c r="J142" i="19" s="1"/>
  <c r="I141" i="19"/>
  <c r="J141" i="19" s="1"/>
  <c r="H136" i="19"/>
  <c r="I135" i="19"/>
  <c r="J135" i="19" s="1"/>
  <c r="I134" i="19"/>
  <c r="I133" i="19"/>
  <c r="J133" i="19" s="1"/>
  <c r="I132" i="19"/>
  <c r="J132" i="19" s="1"/>
  <c r="I131" i="19"/>
  <c r="J131" i="19" s="1"/>
  <c r="H127" i="19"/>
  <c r="I121" i="19"/>
  <c r="J121" i="19" s="1"/>
  <c r="I120" i="19"/>
  <c r="J120" i="19" s="1"/>
  <c r="I119" i="19"/>
  <c r="J119" i="19" s="1"/>
  <c r="I118" i="19"/>
  <c r="J118" i="19" s="1"/>
  <c r="I117" i="19"/>
  <c r="J117" i="19" s="1"/>
  <c r="H112" i="19"/>
  <c r="I111" i="19"/>
  <c r="J111" i="19" s="1"/>
  <c r="I110" i="19"/>
  <c r="I109" i="19"/>
  <c r="J109" i="19" s="1"/>
  <c r="I108" i="19"/>
  <c r="J108" i="19" s="1"/>
  <c r="I107" i="19"/>
  <c r="J107" i="19" s="1"/>
  <c r="H103" i="19"/>
  <c r="I97" i="19"/>
  <c r="J97" i="19" s="1"/>
  <c r="I96" i="19"/>
  <c r="J96" i="19" s="1"/>
  <c r="I95" i="19"/>
  <c r="J95" i="19" s="1"/>
  <c r="I94" i="19"/>
  <c r="J94" i="19" s="1"/>
  <c r="I93" i="19"/>
  <c r="J93" i="19" s="1"/>
  <c r="H88" i="19"/>
  <c r="I87" i="19"/>
  <c r="J87" i="19" s="1"/>
  <c r="I86" i="19"/>
  <c r="J86" i="19" s="1"/>
  <c r="I85" i="19"/>
  <c r="J85" i="19" s="1"/>
  <c r="I84" i="19"/>
  <c r="J84" i="19" s="1"/>
  <c r="I83" i="19"/>
  <c r="J83" i="19" s="1"/>
  <c r="H79" i="19"/>
  <c r="I73" i="19"/>
  <c r="J73" i="19" s="1"/>
  <c r="I72" i="19"/>
  <c r="J72" i="19" s="1"/>
  <c r="I71" i="19"/>
  <c r="J71" i="19" s="1"/>
  <c r="I70" i="19"/>
  <c r="J70" i="19" s="1"/>
  <c r="I69" i="19"/>
  <c r="J69" i="19" s="1"/>
  <c r="H64" i="19"/>
  <c r="I63" i="19"/>
  <c r="J63" i="19" s="1"/>
  <c r="I62" i="19"/>
  <c r="J62" i="19" s="1"/>
  <c r="I61" i="19"/>
  <c r="J61" i="19" s="1"/>
  <c r="I60" i="19"/>
  <c r="J60" i="19" s="1"/>
  <c r="I59" i="19"/>
  <c r="J59" i="19" s="1"/>
  <c r="H55" i="19"/>
  <c r="I49" i="19"/>
  <c r="J49" i="19" s="1"/>
  <c r="I48" i="19"/>
  <c r="J48" i="19" s="1"/>
  <c r="I47" i="19"/>
  <c r="J47" i="19" s="1"/>
  <c r="I46" i="19"/>
  <c r="J46" i="19" s="1"/>
  <c r="S45" i="19"/>
  <c r="R45" i="19"/>
  <c r="I45" i="19"/>
  <c r="S44" i="19"/>
  <c r="R44" i="19"/>
  <c r="S43" i="19"/>
  <c r="R43" i="19"/>
  <c r="S42" i="19"/>
  <c r="R42" i="19"/>
  <c r="S41" i="19"/>
  <c r="R41" i="19"/>
  <c r="S40" i="19"/>
  <c r="R40" i="19"/>
  <c r="H40" i="19"/>
  <c r="S39" i="19"/>
  <c r="R39" i="19"/>
  <c r="I39" i="19"/>
  <c r="J39" i="19" s="1"/>
  <c r="S38" i="19"/>
  <c r="R38" i="19"/>
  <c r="I38" i="19"/>
  <c r="J38" i="19" s="1"/>
  <c r="S37" i="19"/>
  <c r="R37" i="19"/>
  <c r="I37" i="19"/>
  <c r="J37" i="19" s="1"/>
  <c r="S36" i="19"/>
  <c r="R36" i="19"/>
  <c r="I36" i="19"/>
  <c r="J36" i="19" s="1"/>
  <c r="S35" i="19"/>
  <c r="R35" i="19"/>
  <c r="I35" i="19"/>
  <c r="J35" i="19" s="1"/>
  <c r="S34" i="19"/>
  <c r="R34" i="19"/>
  <c r="S33" i="19"/>
  <c r="R33" i="19"/>
  <c r="S32" i="19"/>
  <c r="R32" i="19"/>
  <c r="S31" i="19"/>
  <c r="R31" i="19"/>
  <c r="H31" i="19"/>
  <c r="S30" i="19"/>
  <c r="R30" i="19"/>
  <c r="S29" i="19"/>
  <c r="R29" i="19"/>
  <c r="S28" i="19"/>
  <c r="R28" i="19"/>
  <c r="S27" i="19"/>
  <c r="R27" i="19"/>
  <c r="S26" i="19"/>
  <c r="R26" i="19"/>
  <c r="S25" i="19"/>
  <c r="R25" i="19"/>
  <c r="S24" i="19"/>
  <c r="R24" i="19"/>
  <c r="I24" i="19"/>
  <c r="J24" i="19" s="1"/>
  <c r="S23" i="19"/>
  <c r="R23" i="19"/>
  <c r="I23" i="19"/>
  <c r="J23" i="19" s="1"/>
  <c r="S22" i="19"/>
  <c r="R22" i="19"/>
  <c r="I22" i="19"/>
  <c r="J22" i="19" s="1"/>
  <c r="S21" i="19"/>
  <c r="R21" i="19"/>
  <c r="I21" i="19"/>
  <c r="S20" i="19"/>
  <c r="R20" i="19"/>
  <c r="S19" i="19"/>
  <c r="R19" i="19"/>
  <c r="S18" i="19"/>
  <c r="R18" i="19"/>
  <c r="S17" i="19"/>
  <c r="R17" i="19"/>
  <c r="S16" i="19"/>
  <c r="R16" i="19"/>
  <c r="S15" i="19"/>
  <c r="R15" i="19"/>
  <c r="S14" i="19"/>
  <c r="R14" i="19"/>
  <c r="S13" i="19"/>
  <c r="R13" i="19"/>
  <c r="S12" i="19"/>
  <c r="R12" i="19"/>
  <c r="S11" i="19"/>
  <c r="R11" i="19"/>
  <c r="C11" i="19"/>
  <c r="S10" i="19"/>
  <c r="R10" i="19"/>
  <c r="C10" i="19"/>
  <c r="S9" i="19"/>
  <c r="R9" i="19"/>
  <c r="C9" i="19"/>
  <c r="S8" i="19"/>
  <c r="R8" i="19"/>
  <c r="C8" i="19"/>
  <c r="S7" i="19"/>
  <c r="R7" i="19"/>
  <c r="C7" i="19"/>
  <c r="S6" i="19"/>
  <c r="R6" i="19"/>
  <c r="S5" i="19"/>
  <c r="R5" i="19"/>
  <c r="S4" i="19"/>
  <c r="R4" i="19"/>
  <c r="S3" i="19"/>
  <c r="R3" i="19"/>
  <c r="C188" i="18"/>
  <c r="A188" i="18"/>
  <c r="H184" i="18"/>
  <c r="I183" i="18"/>
  <c r="J183" i="18" s="1"/>
  <c r="I182" i="18"/>
  <c r="I181" i="18"/>
  <c r="J181" i="18" s="1"/>
  <c r="I180" i="18"/>
  <c r="J180" i="18" s="1"/>
  <c r="I179" i="18"/>
  <c r="J179" i="18" s="1"/>
  <c r="H175" i="18"/>
  <c r="I169" i="18"/>
  <c r="J169" i="18" s="1"/>
  <c r="I168" i="18"/>
  <c r="J168" i="18" s="1"/>
  <c r="I167" i="18"/>
  <c r="I166" i="18"/>
  <c r="J166" i="18" s="1"/>
  <c r="I165" i="18"/>
  <c r="J165" i="18" s="1"/>
  <c r="H160" i="18"/>
  <c r="I159" i="18"/>
  <c r="J159" i="18" s="1"/>
  <c r="I158" i="18"/>
  <c r="I157" i="18"/>
  <c r="J157" i="18" s="1"/>
  <c r="I156" i="18"/>
  <c r="J156" i="18" s="1"/>
  <c r="I155" i="18"/>
  <c r="J155" i="18" s="1"/>
  <c r="H151" i="18"/>
  <c r="I145" i="18"/>
  <c r="J145" i="18" s="1"/>
  <c r="I144" i="18"/>
  <c r="J144" i="18" s="1"/>
  <c r="I143" i="18"/>
  <c r="I142" i="18"/>
  <c r="J142" i="18" s="1"/>
  <c r="I141" i="18"/>
  <c r="J141" i="18" s="1"/>
  <c r="H136" i="18"/>
  <c r="I135" i="18"/>
  <c r="J135" i="18" s="1"/>
  <c r="I134" i="18"/>
  <c r="J134" i="18" s="1"/>
  <c r="I133" i="18"/>
  <c r="J133" i="18" s="1"/>
  <c r="I132" i="18"/>
  <c r="J132" i="18" s="1"/>
  <c r="I131" i="18"/>
  <c r="J131" i="18" s="1"/>
  <c r="H127" i="18"/>
  <c r="I121" i="18"/>
  <c r="J121" i="18" s="1"/>
  <c r="I120" i="18"/>
  <c r="J120" i="18" s="1"/>
  <c r="I119" i="18"/>
  <c r="I118" i="18"/>
  <c r="J118" i="18" s="1"/>
  <c r="I117" i="18"/>
  <c r="J117" i="18" s="1"/>
  <c r="H112" i="18"/>
  <c r="I111" i="18"/>
  <c r="J111" i="18" s="1"/>
  <c r="I110" i="18"/>
  <c r="I109" i="18"/>
  <c r="J109" i="18" s="1"/>
  <c r="I108" i="18"/>
  <c r="J108" i="18" s="1"/>
  <c r="I107" i="18"/>
  <c r="J107" i="18" s="1"/>
  <c r="H103" i="18"/>
  <c r="I97" i="18"/>
  <c r="J97" i="18" s="1"/>
  <c r="I96" i="18"/>
  <c r="J96" i="18" s="1"/>
  <c r="I95" i="18"/>
  <c r="I94" i="18"/>
  <c r="J94" i="18" s="1"/>
  <c r="I93" i="18"/>
  <c r="J93" i="18" s="1"/>
  <c r="H88" i="18"/>
  <c r="I87" i="18"/>
  <c r="J87" i="18" s="1"/>
  <c r="I86" i="18"/>
  <c r="I85" i="18"/>
  <c r="J85" i="18" s="1"/>
  <c r="I84" i="18"/>
  <c r="J84" i="18" s="1"/>
  <c r="I83" i="18"/>
  <c r="J83" i="18" s="1"/>
  <c r="H79" i="18"/>
  <c r="I73" i="18"/>
  <c r="J73" i="18" s="1"/>
  <c r="I72" i="18"/>
  <c r="J72" i="18" s="1"/>
  <c r="I71" i="18"/>
  <c r="I70" i="18"/>
  <c r="J70" i="18" s="1"/>
  <c r="I69" i="18"/>
  <c r="J69" i="18" s="1"/>
  <c r="H64" i="18"/>
  <c r="I63" i="18"/>
  <c r="J63" i="18" s="1"/>
  <c r="I62" i="18"/>
  <c r="I61" i="18"/>
  <c r="J61" i="18" s="1"/>
  <c r="I60" i="18"/>
  <c r="J60" i="18" s="1"/>
  <c r="I59" i="18"/>
  <c r="J59" i="18" s="1"/>
  <c r="H55" i="18"/>
  <c r="I49" i="18"/>
  <c r="J49" i="18" s="1"/>
  <c r="I48" i="18"/>
  <c r="J48" i="18" s="1"/>
  <c r="I47" i="18"/>
  <c r="J47" i="18" s="1"/>
  <c r="I46" i="18"/>
  <c r="J46" i="18" s="1"/>
  <c r="S45" i="18"/>
  <c r="R45" i="18"/>
  <c r="I45" i="18"/>
  <c r="S44" i="18"/>
  <c r="R44" i="18"/>
  <c r="S43" i="18"/>
  <c r="R43" i="18"/>
  <c r="S42" i="18"/>
  <c r="R42" i="18"/>
  <c r="S41" i="18"/>
  <c r="R41" i="18"/>
  <c r="S40" i="18"/>
  <c r="R40" i="18"/>
  <c r="H40" i="18"/>
  <c r="S39" i="18"/>
  <c r="R39" i="18"/>
  <c r="I39" i="18"/>
  <c r="J39" i="18" s="1"/>
  <c r="S38" i="18"/>
  <c r="R38" i="18"/>
  <c r="I38" i="18"/>
  <c r="J38" i="18" s="1"/>
  <c r="S37" i="18"/>
  <c r="R37" i="18"/>
  <c r="I37" i="18"/>
  <c r="S36" i="18"/>
  <c r="R36" i="18"/>
  <c r="I36" i="18"/>
  <c r="J36" i="18" s="1"/>
  <c r="S35" i="18"/>
  <c r="R35" i="18"/>
  <c r="I35" i="18"/>
  <c r="J35" i="18" s="1"/>
  <c r="S34" i="18"/>
  <c r="R34" i="18"/>
  <c r="S33" i="18"/>
  <c r="R33" i="18"/>
  <c r="S32" i="18"/>
  <c r="R32" i="18"/>
  <c r="S31" i="18"/>
  <c r="R31" i="18"/>
  <c r="H31" i="18"/>
  <c r="S30" i="18"/>
  <c r="R30" i="18"/>
  <c r="S29" i="18"/>
  <c r="R29" i="18"/>
  <c r="S28" i="18"/>
  <c r="R28" i="18"/>
  <c r="S27" i="18"/>
  <c r="R27" i="18"/>
  <c r="S26" i="18"/>
  <c r="R26" i="18"/>
  <c r="S25" i="18"/>
  <c r="R25" i="18"/>
  <c r="S24" i="18"/>
  <c r="R24" i="18"/>
  <c r="I24" i="18"/>
  <c r="J24" i="18" s="1"/>
  <c r="S23" i="18"/>
  <c r="R23" i="18"/>
  <c r="I23" i="18"/>
  <c r="J23" i="18" s="1"/>
  <c r="S22" i="18"/>
  <c r="R22" i="18"/>
  <c r="I22" i="18"/>
  <c r="J22" i="18" s="1"/>
  <c r="S21" i="18"/>
  <c r="R21" i="18"/>
  <c r="I21" i="18"/>
  <c r="S20" i="18"/>
  <c r="R20" i="18"/>
  <c r="S19" i="18"/>
  <c r="R19" i="18"/>
  <c r="S18" i="18"/>
  <c r="R18" i="18"/>
  <c r="S17" i="18"/>
  <c r="R17" i="18"/>
  <c r="S16" i="18"/>
  <c r="R16" i="18"/>
  <c r="S15" i="18"/>
  <c r="R15" i="18"/>
  <c r="S14" i="18"/>
  <c r="R14" i="18"/>
  <c r="S13" i="18"/>
  <c r="R13" i="18"/>
  <c r="S12" i="18"/>
  <c r="R12" i="18"/>
  <c r="S11" i="18"/>
  <c r="R11" i="18"/>
  <c r="C11" i="18"/>
  <c r="S10" i="18"/>
  <c r="R10" i="18"/>
  <c r="C10" i="18"/>
  <c r="S9" i="18"/>
  <c r="R9" i="18"/>
  <c r="C9" i="18"/>
  <c r="S8" i="18"/>
  <c r="R8" i="18"/>
  <c r="C8" i="18"/>
  <c r="S7" i="18"/>
  <c r="R7" i="18"/>
  <c r="C7" i="18"/>
  <c r="S6" i="18"/>
  <c r="R6" i="18"/>
  <c r="S5" i="18"/>
  <c r="R5" i="18"/>
  <c r="S4" i="18"/>
  <c r="R4" i="18"/>
  <c r="S3" i="18"/>
  <c r="R3" i="18"/>
  <c r="C188" i="17"/>
  <c r="A188" i="17"/>
  <c r="H184" i="17"/>
  <c r="I183" i="17"/>
  <c r="J183" i="17" s="1"/>
  <c r="I182" i="17"/>
  <c r="I181" i="17"/>
  <c r="J181" i="17" s="1"/>
  <c r="I180" i="17"/>
  <c r="J180" i="17" s="1"/>
  <c r="I179" i="17"/>
  <c r="J179" i="17" s="1"/>
  <c r="H175" i="17"/>
  <c r="I169" i="17"/>
  <c r="J169" i="17" s="1"/>
  <c r="I168" i="17"/>
  <c r="J168" i="17" s="1"/>
  <c r="I167" i="17"/>
  <c r="I166" i="17"/>
  <c r="J166" i="17" s="1"/>
  <c r="I165" i="17"/>
  <c r="J165" i="17" s="1"/>
  <c r="H160" i="17"/>
  <c r="I159" i="17"/>
  <c r="J159" i="17" s="1"/>
  <c r="I158" i="17"/>
  <c r="I157" i="17"/>
  <c r="J157" i="17" s="1"/>
  <c r="I156" i="17"/>
  <c r="J156" i="17" s="1"/>
  <c r="I155" i="17"/>
  <c r="J155" i="17" s="1"/>
  <c r="H151" i="17"/>
  <c r="I145" i="17"/>
  <c r="J145" i="17" s="1"/>
  <c r="I144" i="17"/>
  <c r="J144" i="17" s="1"/>
  <c r="I143" i="17"/>
  <c r="I142" i="17"/>
  <c r="J142" i="17" s="1"/>
  <c r="I141" i="17"/>
  <c r="J141" i="17" s="1"/>
  <c r="H136" i="17"/>
  <c r="I135" i="17"/>
  <c r="J135" i="17" s="1"/>
  <c r="I134" i="17"/>
  <c r="J134" i="17" s="1"/>
  <c r="I133" i="17"/>
  <c r="J133" i="17" s="1"/>
  <c r="I132" i="17"/>
  <c r="J132" i="17" s="1"/>
  <c r="I131" i="17"/>
  <c r="J131" i="17" s="1"/>
  <c r="H127" i="17"/>
  <c r="I121" i="17"/>
  <c r="J121" i="17" s="1"/>
  <c r="I120" i="17"/>
  <c r="J120" i="17" s="1"/>
  <c r="I119" i="17"/>
  <c r="I118" i="17"/>
  <c r="J118" i="17" s="1"/>
  <c r="I117" i="17"/>
  <c r="J117" i="17" s="1"/>
  <c r="H112" i="17"/>
  <c r="I111" i="17"/>
  <c r="J111" i="17" s="1"/>
  <c r="I110" i="17"/>
  <c r="I109" i="17"/>
  <c r="J109" i="17" s="1"/>
  <c r="I108" i="17"/>
  <c r="J108" i="17" s="1"/>
  <c r="I107" i="17"/>
  <c r="J107" i="17" s="1"/>
  <c r="H103" i="17"/>
  <c r="I97" i="17"/>
  <c r="J97" i="17" s="1"/>
  <c r="I96" i="17"/>
  <c r="J96" i="17" s="1"/>
  <c r="I95" i="17"/>
  <c r="I94" i="17"/>
  <c r="J94" i="17" s="1"/>
  <c r="I93" i="17"/>
  <c r="J93" i="17" s="1"/>
  <c r="H88" i="17"/>
  <c r="I87" i="17"/>
  <c r="J87" i="17" s="1"/>
  <c r="I86" i="17"/>
  <c r="J86" i="17" s="1"/>
  <c r="I85" i="17"/>
  <c r="J85" i="17" s="1"/>
  <c r="I84" i="17"/>
  <c r="J84" i="17" s="1"/>
  <c r="I83" i="17"/>
  <c r="J83" i="17" s="1"/>
  <c r="H79" i="17"/>
  <c r="I73" i="17"/>
  <c r="J73" i="17" s="1"/>
  <c r="I72" i="17"/>
  <c r="J72" i="17" s="1"/>
  <c r="I71" i="17"/>
  <c r="I70" i="17"/>
  <c r="J70" i="17" s="1"/>
  <c r="I69" i="17"/>
  <c r="J69" i="17" s="1"/>
  <c r="H64" i="17"/>
  <c r="I63" i="17"/>
  <c r="J63" i="17" s="1"/>
  <c r="I62" i="17"/>
  <c r="I61" i="17"/>
  <c r="J61" i="17" s="1"/>
  <c r="I60" i="17"/>
  <c r="J60" i="17" s="1"/>
  <c r="I59" i="17"/>
  <c r="J59" i="17" s="1"/>
  <c r="H55" i="17"/>
  <c r="I49" i="17"/>
  <c r="J49" i="17" s="1"/>
  <c r="I48" i="17"/>
  <c r="J48" i="17" s="1"/>
  <c r="I47" i="17"/>
  <c r="J47" i="17" s="1"/>
  <c r="I46" i="17"/>
  <c r="J46" i="17" s="1"/>
  <c r="S45" i="17"/>
  <c r="R45" i="17"/>
  <c r="I45" i="17"/>
  <c r="S44" i="17"/>
  <c r="R44" i="17"/>
  <c r="S43" i="17"/>
  <c r="R43" i="17"/>
  <c r="S42" i="17"/>
  <c r="R42" i="17"/>
  <c r="S41" i="17"/>
  <c r="R41" i="17"/>
  <c r="S40" i="17"/>
  <c r="R40" i="17"/>
  <c r="H40" i="17"/>
  <c r="S39" i="17"/>
  <c r="R39" i="17"/>
  <c r="I39" i="17"/>
  <c r="J39" i="17" s="1"/>
  <c r="S38" i="17"/>
  <c r="R38" i="17"/>
  <c r="I38" i="17"/>
  <c r="J38" i="17" s="1"/>
  <c r="S37" i="17"/>
  <c r="R37" i="17"/>
  <c r="I37" i="17"/>
  <c r="S36" i="17"/>
  <c r="R36" i="17"/>
  <c r="I36" i="17"/>
  <c r="J36" i="17" s="1"/>
  <c r="S35" i="17"/>
  <c r="R35" i="17"/>
  <c r="I35" i="17"/>
  <c r="J35" i="17" s="1"/>
  <c r="S34" i="17"/>
  <c r="R34" i="17"/>
  <c r="S33" i="17"/>
  <c r="R33" i="17"/>
  <c r="S32" i="17"/>
  <c r="R32" i="17"/>
  <c r="S31" i="17"/>
  <c r="R31" i="17"/>
  <c r="H31" i="17"/>
  <c r="S30" i="17"/>
  <c r="R30" i="17"/>
  <c r="S29" i="17"/>
  <c r="R29" i="17"/>
  <c r="S28" i="17"/>
  <c r="R28" i="17"/>
  <c r="S27" i="17"/>
  <c r="R27" i="17"/>
  <c r="S26" i="17"/>
  <c r="R26" i="17"/>
  <c r="S25" i="17"/>
  <c r="R25" i="17"/>
  <c r="J25" i="17"/>
  <c r="S24" i="17"/>
  <c r="R24" i="17"/>
  <c r="I24" i="17"/>
  <c r="J24" i="17" s="1"/>
  <c r="S23" i="17"/>
  <c r="R23" i="17"/>
  <c r="I23" i="17"/>
  <c r="J23" i="17" s="1"/>
  <c r="S22" i="17"/>
  <c r="R22" i="17"/>
  <c r="I22" i="17"/>
  <c r="J22" i="17" s="1"/>
  <c r="S21" i="17"/>
  <c r="R21" i="17"/>
  <c r="I21" i="17"/>
  <c r="S20" i="17"/>
  <c r="R20" i="17"/>
  <c r="S19" i="17"/>
  <c r="R19" i="17"/>
  <c r="S18" i="17"/>
  <c r="R18" i="17"/>
  <c r="S17" i="17"/>
  <c r="R17" i="17"/>
  <c r="S16" i="17"/>
  <c r="R16" i="17"/>
  <c r="S15" i="17"/>
  <c r="R15" i="17"/>
  <c r="S14" i="17"/>
  <c r="R14" i="17"/>
  <c r="S13" i="17"/>
  <c r="R13" i="17"/>
  <c r="S12" i="17"/>
  <c r="R12" i="17"/>
  <c r="S11" i="17"/>
  <c r="R11" i="17"/>
  <c r="C11" i="17"/>
  <c r="S10" i="17"/>
  <c r="R10" i="17"/>
  <c r="C10" i="17"/>
  <c r="S9" i="17"/>
  <c r="R9" i="17"/>
  <c r="C9" i="17"/>
  <c r="S8" i="17"/>
  <c r="R8" i="17"/>
  <c r="C8" i="17"/>
  <c r="S7" i="17"/>
  <c r="R7" i="17"/>
  <c r="C7" i="17"/>
  <c r="S6" i="17"/>
  <c r="R6" i="17"/>
  <c r="S5" i="17"/>
  <c r="R5" i="17"/>
  <c r="S4" i="17"/>
  <c r="R4" i="17"/>
  <c r="S3" i="17"/>
  <c r="R3" i="17"/>
  <c r="C188" i="16"/>
  <c r="A188" i="16"/>
  <c r="H184" i="16"/>
  <c r="I183" i="16"/>
  <c r="J183" i="16" s="1"/>
  <c r="I182" i="16"/>
  <c r="I181" i="16"/>
  <c r="J181" i="16" s="1"/>
  <c r="I180" i="16"/>
  <c r="J180" i="16" s="1"/>
  <c r="I179" i="16"/>
  <c r="J179" i="16" s="1"/>
  <c r="H175" i="16"/>
  <c r="I169" i="16"/>
  <c r="J169" i="16" s="1"/>
  <c r="I168" i="16"/>
  <c r="J168" i="16" s="1"/>
  <c r="I167" i="16"/>
  <c r="J167" i="16" s="1"/>
  <c r="I166" i="16"/>
  <c r="J166" i="16" s="1"/>
  <c r="I165" i="16"/>
  <c r="J165" i="16" s="1"/>
  <c r="H160" i="16"/>
  <c r="I159" i="16"/>
  <c r="J159" i="16" s="1"/>
  <c r="I158" i="16"/>
  <c r="J158" i="16" s="1"/>
  <c r="I157" i="16"/>
  <c r="J157" i="16" s="1"/>
  <c r="I156" i="16"/>
  <c r="J156" i="16" s="1"/>
  <c r="I155" i="16"/>
  <c r="J155" i="16" s="1"/>
  <c r="H151" i="16"/>
  <c r="I145" i="16"/>
  <c r="J145" i="16" s="1"/>
  <c r="I144" i="16"/>
  <c r="J144" i="16" s="1"/>
  <c r="I143" i="16"/>
  <c r="J143" i="16" s="1"/>
  <c r="I142" i="16"/>
  <c r="J142" i="16" s="1"/>
  <c r="I141" i="16"/>
  <c r="J141" i="16" s="1"/>
  <c r="H136" i="16"/>
  <c r="I135" i="16"/>
  <c r="J135" i="16" s="1"/>
  <c r="I134" i="16"/>
  <c r="I133" i="16"/>
  <c r="J133" i="16" s="1"/>
  <c r="I132" i="16"/>
  <c r="J132" i="16" s="1"/>
  <c r="I131" i="16"/>
  <c r="J131" i="16" s="1"/>
  <c r="H127" i="16"/>
  <c r="I121" i="16"/>
  <c r="J121" i="16" s="1"/>
  <c r="I120" i="16"/>
  <c r="J120" i="16" s="1"/>
  <c r="I119" i="16"/>
  <c r="J119" i="16" s="1"/>
  <c r="J118" i="16"/>
  <c r="I117" i="16"/>
  <c r="J117" i="16" s="1"/>
  <c r="H112" i="16"/>
  <c r="I111" i="16"/>
  <c r="J111" i="16" s="1"/>
  <c r="I110" i="16"/>
  <c r="I109" i="16"/>
  <c r="J109" i="16" s="1"/>
  <c r="I108" i="16"/>
  <c r="J108" i="16" s="1"/>
  <c r="I107" i="16"/>
  <c r="J107" i="16" s="1"/>
  <c r="H103" i="16"/>
  <c r="I97" i="16"/>
  <c r="J97" i="16" s="1"/>
  <c r="I96" i="16"/>
  <c r="J96" i="16" s="1"/>
  <c r="I95" i="16"/>
  <c r="J95" i="16" s="1"/>
  <c r="I94" i="16"/>
  <c r="J94" i="16" s="1"/>
  <c r="I93" i="16"/>
  <c r="J93" i="16" s="1"/>
  <c r="H88" i="16"/>
  <c r="I87" i="16"/>
  <c r="J87" i="16" s="1"/>
  <c r="I86" i="16"/>
  <c r="I85" i="16"/>
  <c r="J85" i="16" s="1"/>
  <c r="I84" i="16"/>
  <c r="J84" i="16" s="1"/>
  <c r="I83" i="16"/>
  <c r="J83" i="16" s="1"/>
  <c r="H79" i="16"/>
  <c r="I73" i="16"/>
  <c r="J73" i="16" s="1"/>
  <c r="I72" i="16"/>
  <c r="J72" i="16" s="1"/>
  <c r="I71" i="16"/>
  <c r="J71" i="16" s="1"/>
  <c r="I70" i="16"/>
  <c r="J70" i="16" s="1"/>
  <c r="I69" i="16"/>
  <c r="J69" i="16" s="1"/>
  <c r="H64" i="16"/>
  <c r="I63" i="16"/>
  <c r="J63" i="16" s="1"/>
  <c r="I62" i="16"/>
  <c r="I61" i="16"/>
  <c r="J61" i="16" s="1"/>
  <c r="J60" i="16"/>
  <c r="I60" i="16"/>
  <c r="I59" i="16"/>
  <c r="J59" i="16" s="1"/>
  <c r="H55" i="16"/>
  <c r="I49" i="16"/>
  <c r="J49" i="16" s="1"/>
  <c r="I48" i="16"/>
  <c r="J48" i="16" s="1"/>
  <c r="I47" i="16"/>
  <c r="J47" i="16" s="1"/>
  <c r="I46" i="16"/>
  <c r="J46" i="16" s="1"/>
  <c r="S45" i="16"/>
  <c r="R45" i="16"/>
  <c r="I45" i="16"/>
  <c r="S44" i="16"/>
  <c r="R44" i="16"/>
  <c r="S43" i="16"/>
  <c r="R43" i="16"/>
  <c r="S42" i="16"/>
  <c r="R42" i="16"/>
  <c r="S41" i="16"/>
  <c r="R41" i="16"/>
  <c r="S40" i="16"/>
  <c r="R40" i="16"/>
  <c r="H40" i="16"/>
  <c r="S39" i="16"/>
  <c r="R39" i="16"/>
  <c r="I39" i="16"/>
  <c r="J39" i="16" s="1"/>
  <c r="S38" i="16"/>
  <c r="R38" i="16"/>
  <c r="I38" i="16"/>
  <c r="J38" i="16" s="1"/>
  <c r="S37" i="16"/>
  <c r="R37" i="16"/>
  <c r="I37" i="16"/>
  <c r="S36" i="16"/>
  <c r="R36" i="16"/>
  <c r="I36" i="16"/>
  <c r="J36" i="16" s="1"/>
  <c r="S35" i="16"/>
  <c r="R35" i="16"/>
  <c r="I35" i="16"/>
  <c r="J35" i="16" s="1"/>
  <c r="S34" i="16"/>
  <c r="R34" i="16"/>
  <c r="S33" i="16"/>
  <c r="R33" i="16"/>
  <c r="S32" i="16"/>
  <c r="R32" i="16"/>
  <c r="S31" i="16"/>
  <c r="R31" i="16"/>
  <c r="H31" i="16"/>
  <c r="S30" i="16"/>
  <c r="R30" i="16"/>
  <c r="S29" i="16"/>
  <c r="R29" i="16"/>
  <c r="S28" i="16"/>
  <c r="R28" i="16"/>
  <c r="S27" i="16"/>
  <c r="R27" i="16"/>
  <c r="S26" i="16"/>
  <c r="R26" i="16"/>
  <c r="S25" i="16"/>
  <c r="R25" i="16"/>
  <c r="S24" i="16"/>
  <c r="R24" i="16"/>
  <c r="I24" i="16"/>
  <c r="J24" i="16" s="1"/>
  <c r="S23" i="16"/>
  <c r="R23" i="16"/>
  <c r="I23" i="16"/>
  <c r="J23" i="16" s="1"/>
  <c r="S22" i="16"/>
  <c r="R22" i="16"/>
  <c r="I22" i="16"/>
  <c r="J22" i="16" s="1"/>
  <c r="S21" i="16"/>
  <c r="R21" i="16"/>
  <c r="I21" i="16"/>
  <c r="J21" i="16" s="1"/>
  <c r="S20" i="16"/>
  <c r="R20" i="16"/>
  <c r="S19" i="16"/>
  <c r="R19" i="16"/>
  <c r="S18" i="16"/>
  <c r="R18" i="16"/>
  <c r="S17" i="16"/>
  <c r="R17" i="16"/>
  <c r="S16" i="16"/>
  <c r="R16" i="16"/>
  <c r="S15" i="16"/>
  <c r="R15" i="16"/>
  <c r="S14" i="16"/>
  <c r="R14" i="16"/>
  <c r="S13" i="16"/>
  <c r="R13" i="16"/>
  <c r="S12" i="16"/>
  <c r="R12" i="16"/>
  <c r="S11" i="16"/>
  <c r="R11" i="16"/>
  <c r="C11" i="16"/>
  <c r="S10" i="16"/>
  <c r="R10" i="16"/>
  <c r="C10" i="16"/>
  <c r="S9" i="16"/>
  <c r="R9" i="16"/>
  <c r="C9" i="16"/>
  <c r="S8" i="16"/>
  <c r="R8" i="16"/>
  <c r="C8" i="16"/>
  <c r="S7" i="16"/>
  <c r="R7" i="16"/>
  <c r="C7" i="16"/>
  <c r="S6" i="16"/>
  <c r="R6" i="16"/>
  <c r="S5" i="16"/>
  <c r="R5" i="16"/>
  <c r="S4" i="16"/>
  <c r="R4" i="16"/>
  <c r="S3" i="16"/>
  <c r="R3" i="16"/>
  <c r="C188" i="15"/>
  <c r="A188" i="15"/>
  <c r="H184" i="15"/>
  <c r="I183" i="15"/>
  <c r="J183" i="15" s="1"/>
  <c r="I182" i="15"/>
  <c r="J182" i="15" s="1"/>
  <c r="I181" i="15"/>
  <c r="J181" i="15" s="1"/>
  <c r="I180" i="15"/>
  <c r="J180" i="15" s="1"/>
  <c r="I179" i="15"/>
  <c r="J179" i="15" s="1"/>
  <c r="H175" i="15"/>
  <c r="I169" i="15"/>
  <c r="J169" i="15" s="1"/>
  <c r="I168" i="15"/>
  <c r="J168" i="15" s="1"/>
  <c r="I167" i="15"/>
  <c r="I166" i="15"/>
  <c r="J166" i="15" s="1"/>
  <c r="I165" i="15"/>
  <c r="J165" i="15" s="1"/>
  <c r="H160" i="15"/>
  <c r="I159" i="15"/>
  <c r="J159" i="15" s="1"/>
  <c r="I158" i="15"/>
  <c r="J158" i="15" s="1"/>
  <c r="I157" i="15"/>
  <c r="J157" i="15" s="1"/>
  <c r="I156" i="15"/>
  <c r="J156" i="15" s="1"/>
  <c r="I155" i="15"/>
  <c r="J155" i="15" s="1"/>
  <c r="H151" i="15"/>
  <c r="I145" i="15"/>
  <c r="J145" i="15" s="1"/>
  <c r="I144" i="15"/>
  <c r="J144" i="15" s="1"/>
  <c r="I143" i="15"/>
  <c r="I142" i="15"/>
  <c r="J142" i="15" s="1"/>
  <c r="I141" i="15"/>
  <c r="J141" i="15" s="1"/>
  <c r="H136" i="15"/>
  <c r="I135" i="15"/>
  <c r="J135" i="15" s="1"/>
  <c r="I134" i="15"/>
  <c r="J134" i="15" s="1"/>
  <c r="I133" i="15"/>
  <c r="J133" i="15" s="1"/>
  <c r="I132" i="15"/>
  <c r="J132" i="15" s="1"/>
  <c r="I131" i="15"/>
  <c r="J131" i="15" s="1"/>
  <c r="H127" i="15"/>
  <c r="I121" i="15"/>
  <c r="J121" i="15" s="1"/>
  <c r="I120" i="15"/>
  <c r="J120" i="15" s="1"/>
  <c r="I119" i="15"/>
  <c r="I118" i="15"/>
  <c r="J118" i="15" s="1"/>
  <c r="I117" i="15"/>
  <c r="J117" i="15" s="1"/>
  <c r="H112" i="15"/>
  <c r="I111" i="15"/>
  <c r="J111" i="15" s="1"/>
  <c r="I110" i="15"/>
  <c r="J110" i="15" s="1"/>
  <c r="I109" i="15"/>
  <c r="J109" i="15" s="1"/>
  <c r="I108" i="15"/>
  <c r="J108" i="15" s="1"/>
  <c r="I107" i="15"/>
  <c r="J107" i="15" s="1"/>
  <c r="H103" i="15"/>
  <c r="I97" i="15"/>
  <c r="J97" i="15" s="1"/>
  <c r="I96" i="15"/>
  <c r="J96" i="15" s="1"/>
  <c r="I95" i="15"/>
  <c r="I94" i="15"/>
  <c r="J94" i="15" s="1"/>
  <c r="I93" i="15"/>
  <c r="J93" i="15" s="1"/>
  <c r="H88" i="15"/>
  <c r="I87" i="15"/>
  <c r="J87" i="15" s="1"/>
  <c r="I86" i="15"/>
  <c r="J86" i="15" s="1"/>
  <c r="I85" i="15"/>
  <c r="J85" i="15" s="1"/>
  <c r="I84" i="15"/>
  <c r="J84" i="15" s="1"/>
  <c r="I83" i="15"/>
  <c r="J83" i="15" s="1"/>
  <c r="H79" i="15"/>
  <c r="I73" i="15"/>
  <c r="J73" i="15" s="1"/>
  <c r="I72" i="15"/>
  <c r="J72" i="15" s="1"/>
  <c r="I71" i="15"/>
  <c r="I70" i="15"/>
  <c r="J70" i="15" s="1"/>
  <c r="I69" i="15"/>
  <c r="J69" i="15" s="1"/>
  <c r="H64" i="15"/>
  <c r="I63" i="15"/>
  <c r="J63" i="15" s="1"/>
  <c r="I62" i="15"/>
  <c r="J62" i="15" s="1"/>
  <c r="I61" i="15"/>
  <c r="J61" i="15" s="1"/>
  <c r="I60" i="15"/>
  <c r="J60" i="15" s="1"/>
  <c r="I59" i="15"/>
  <c r="J59" i="15" s="1"/>
  <c r="H55" i="15"/>
  <c r="I49" i="15"/>
  <c r="J49" i="15" s="1"/>
  <c r="I48" i="15"/>
  <c r="J48" i="15" s="1"/>
  <c r="I47" i="15"/>
  <c r="J47" i="15" s="1"/>
  <c r="I46" i="15"/>
  <c r="J46" i="15" s="1"/>
  <c r="S45" i="15"/>
  <c r="R45" i="15"/>
  <c r="I45" i="15"/>
  <c r="S44" i="15"/>
  <c r="R44" i="15"/>
  <c r="S43" i="15"/>
  <c r="R43" i="15"/>
  <c r="S42" i="15"/>
  <c r="R42" i="15"/>
  <c r="S41" i="15"/>
  <c r="R41" i="15"/>
  <c r="S40" i="15"/>
  <c r="R40" i="15"/>
  <c r="H40" i="15"/>
  <c r="S39" i="15"/>
  <c r="R39" i="15"/>
  <c r="I39" i="15"/>
  <c r="J39" i="15" s="1"/>
  <c r="S38" i="15"/>
  <c r="R38" i="15"/>
  <c r="I38" i="15"/>
  <c r="J38" i="15" s="1"/>
  <c r="S37" i="15"/>
  <c r="R37" i="15"/>
  <c r="I37" i="15"/>
  <c r="S36" i="15"/>
  <c r="R36" i="15"/>
  <c r="I36" i="15"/>
  <c r="J36" i="15" s="1"/>
  <c r="S35" i="15"/>
  <c r="R35" i="15"/>
  <c r="I35" i="15"/>
  <c r="J35" i="15" s="1"/>
  <c r="S34" i="15"/>
  <c r="R34" i="15"/>
  <c r="S33" i="15"/>
  <c r="R33" i="15"/>
  <c r="S32" i="15"/>
  <c r="R32" i="15"/>
  <c r="S31" i="15"/>
  <c r="R31" i="15"/>
  <c r="H31" i="15"/>
  <c r="S30" i="15"/>
  <c r="R30" i="15"/>
  <c r="S29" i="15"/>
  <c r="R29" i="15"/>
  <c r="S28" i="15"/>
  <c r="R28" i="15"/>
  <c r="S27" i="15"/>
  <c r="R27" i="15"/>
  <c r="S26" i="15"/>
  <c r="R26" i="15"/>
  <c r="S25" i="15"/>
  <c r="R25" i="15"/>
  <c r="J25" i="15"/>
  <c r="S24" i="15"/>
  <c r="R24" i="15"/>
  <c r="I24" i="15"/>
  <c r="J24" i="15" s="1"/>
  <c r="S23" i="15"/>
  <c r="R23" i="15"/>
  <c r="I23" i="15"/>
  <c r="J23" i="15" s="1"/>
  <c r="S22" i="15"/>
  <c r="R22" i="15"/>
  <c r="I22" i="15"/>
  <c r="J22" i="15" s="1"/>
  <c r="S21" i="15"/>
  <c r="R21" i="15"/>
  <c r="I21" i="15"/>
  <c r="S20" i="15"/>
  <c r="R20" i="15"/>
  <c r="S19" i="15"/>
  <c r="R19" i="15"/>
  <c r="S18" i="15"/>
  <c r="R18" i="15"/>
  <c r="S17" i="15"/>
  <c r="R17" i="15"/>
  <c r="S16" i="15"/>
  <c r="R16" i="15"/>
  <c r="S15" i="15"/>
  <c r="R15" i="15"/>
  <c r="S14" i="15"/>
  <c r="R14" i="15"/>
  <c r="S13" i="15"/>
  <c r="R13" i="15"/>
  <c r="S12" i="15"/>
  <c r="R12" i="15"/>
  <c r="S11" i="15"/>
  <c r="R11" i="15"/>
  <c r="C11" i="15"/>
  <c r="S10" i="15"/>
  <c r="R10" i="15"/>
  <c r="C10" i="15"/>
  <c r="S9" i="15"/>
  <c r="R9" i="15"/>
  <c r="C9" i="15"/>
  <c r="S8" i="15"/>
  <c r="R8" i="15"/>
  <c r="C8" i="15"/>
  <c r="S7" i="15"/>
  <c r="R7" i="15"/>
  <c r="C7" i="15"/>
  <c r="S6" i="15"/>
  <c r="R6" i="15"/>
  <c r="S5" i="15"/>
  <c r="R5" i="15"/>
  <c r="S4" i="15"/>
  <c r="R4" i="15"/>
  <c r="S3" i="15"/>
  <c r="R3" i="15"/>
  <c r="C188" i="14"/>
  <c r="A188" i="14"/>
  <c r="H184" i="14"/>
  <c r="I183" i="14"/>
  <c r="J183" i="14" s="1"/>
  <c r="I182" i="14"/>
  <c r="J182" i="14" s="1"/>
  <c r="I181" i="14"/>
  <c r="J181" i="14" s="1"/>
  <c r="I180" i="14"/>
  <c r="J180" i="14" s="1"/>
  <c r="I179" i="14"/>
  <c r="J179" i="14" s="1"/>
  <c r="H175" i="14"/>
  <c r="I169" i="14"/>
  <c r="J169" i="14" s="1"/>
  <c r="I168" i="14"/>
  <c r="J168" i="14" s="1"/>
  <c r="I167" i="14"/>
  <c r="J167" i="14" s="1"/>
  <c r="I166" i="14"/>
  <c r="J166" i="14" s="1"/>
  <c r="I165" i="14"/>
  <c r="J165" i="14" s="1"/>
  <c r="H160" i="14"/>
  <c r="I159" i="14"/>
  <c r="J159" i="14" s="1"/>
  <c r="I158" i="14"/>
  <c r="J158" i="14" s="1"/>
  <c r="I157" i="14"/>
  <c r="J157" i="14" s="1"/>
  <c r="I156" i="14"/>
  <c r="J156" i="14" s="1"/>
  <c r="I155" i="14"/>
  <c r="J155" i="14" s="1"/>
  <c r="H151" i="14"/>
  <c r="I145" i="14"/>
  <c r="J145" i="14" s="1"/>
  <c r="I144" i="14"/>
  <c r="J144" i="14" s="1"/>
  <c r="I143" i="14"/>
  <c r="J143" i="14" s="1"/>
  <c r="I142" i="14"/>
  <c r="J142" i="14" s="1"/>
  <c r="I141" i="14"/>
  <c r="J141" i="14" s="1"/>
  <c r="H136" i="14"/>
  <c r="I135" i="14"/>
  <c r="J135" i="14" s="1"/>
  <c r="I134" i="14"/>
  <c r="J134" i="14" s="1"/>
  <c r="I133" i="14"/>
  <c r="J133" i="14" s="1"/>
  <c r="I132" i="14"/>
  <c r="J132" i="14" s="1"/>
  <c r="I131" i="14"/>
  <c r="J131" i="14" s="1"/>
  <c r="H127" i="14"/>
  <c r="I121" i="14"/>
  <c r="J121" i="14" s="1"/>
  <c r="I120" i="14"/>
  <c r="J120" i="14" s="1"/>
  <c r="I119" i="14"/>
  <c r="I118" i="14"/>
  <c r="J118" i="14" s="1"/>
  <c r="I117" i="14"/>
  <c r="J117" i="14" s="1"/>
  <c r="H112" i="14"/>
  <c r="I111" i="14"/>
  <c r="J111" i="14" s="1"/>
  <c r="I110" i="14"/>
  <c r="J110" i="14" s="1"/>
  <c r="I109" i="14"/>
  <c r="J109" i="14" s="1"/>
  <c r="I108" i="14"/>
  <c r="J108" i="14" s="1"/>
  <c r="I107" i="14"/>
  <c r="J107" i="14" s="1"/>
  <c r="H103" i="14"/>
  <c r="I97" i="14"/>
  <c r="J97" i="14" s="1"/>
  <c r="I96" i="14"/>
  <c r="J96" i="14" s="1"/>
  <c r="I95" i="14"/>
  <c r="J95" i="14" s="1"/>
  <c r="I94" i="14"/>
  <c r="J94" i="14" s="1"/>
  <c r="I93" i="14"/>
  <c r="J93" i="14" s="1"/>
  <c r="H88" i="14"/>
  <c r="I87" i="14"/>
  <c r="J87" i="14" s="1"/>
  <c r="I86" i="14"/>
  <c r="J86" i="14" s="1"/>
  <c r="I85" i="14"/>
  <c r="J85" i="14" s="1"/>
  <c r="I84" i="14"/>
  <c r="J84" i="14" s="1"/>
  <c r="I83" i="14"/>
  <c r="J83" i="14" s="1"/>
  <c r="H79" i="14"/>
  <c r="I73" i="14"/>
  <c r="J73" i="14" s="1"/>
  <c r="I72" i="14"/>
  <c r="J72" i="14" s="1"/>
  <c r="I71" i="14"/>
  <c r="J71" i="14" s="1"/>
  <c r="I70" i="14"/>
  <c r="J70" i="14" s="1"/>
  <c r="I69" i="14"/>
  <c r="J69" i="14" s="1"/>
  <c r="H64" i="14"/>
  <c r="I63" i="14"/>
  <c r="J63" i="14" s="1"/>
  <c r="I62" i="14"/>
  <c r="J62" i="14" s="1"/>
  <c r="I61" i="14"/>
  <c r="J61" i="14" s="1"/>
  <c r="I60" i="14"/>
  <c r="J60" i="14" s="1"/>
  <c r="I59" i="14"/>
  <c r="J59" i="14" s="1"/>
  <c r="H55" i="14"/>
  <c r="I49" i="14"/>
  <c r="J49" i="14" s="1"/>
  <c r="I48" i="14"/>
  <c r="J48" i="14" s="1"/>
  <c r="I47" i="14"/>
  <c r="J47" i="14" s="1"/>
  <c r="I46" i="14"/>
  <c r="J46" i="14" s="1"/>
  <c r="S45" i="14"/>
  <c r="R45" i="14"/>
  <c r="I45" i="14"/>
  <c r="J45" i="14" s="1"/>
  <c r="S44" i="14"/>
  <c r="R44" i="14"/>
  <c r="S43" i="14"/>
  <c r="R43" i="14"/>
  <c r="S42" i="14"/>
  <c r="R42" i="14"/>
  <c r="S41" i="14"/>
  <c r="R41" i="14"/>
  <c r="S40" i="14"/>
  <c r="R40" i="14"/>
  <c r="H40" i="14"/>
  <c r="S39" i="14"/>
  <c r="R39" i="14"/>
  <c r="I39" i="14"/>
  <c r="J39" i="14" s="1"/>
  <c r="S38" i="14"/>
  <c r="R38" i="14"/>
  <c r="I38" i="14"/>
  <c r="J38" i="14" s="1"/>
  <c r="S37" i="14"/>
  <c r="R37" i="14"/>
  <c r="I37" i="14"/>
  <c r="J37" i="14" s="1"/>
  <c r="S36" i="14"/>
  <c r="R36" i="14"/>
  <c r="I36" i="14"/>
  <c r="S35" i="14"/>
  <c r="R35" i="14"/>
  <c r="I35" i="14"/>
  <c r="J35" i="14" s="1"/>
  <c r="S34" i="14"/>
  <c r="R34" i="14"/>
  <c r="S33" i="14"/>
  <c r="R33" i="14"/>
  <c r="S32" i="14"/>
  <c r="R32" i="14"/>
  <c r="S31" i="14"/>
  <c r="R31" i="14"/>
  <c r="H31" i="14"/>
  <c r="S30" i="14"/>
  <c r="R30" i="14"/>
  <c r="S29" i="14"/>
  <c r="R29" i="14"/>
  <c r="S28" i="14"/>
  <c r="R28" i="14"/>
  <c r="S27" i="14"/>
  <c r="R27" i="14"/>
  <c r="S26" i="14"/>
  <c r="R26" i="14"/>
  <c r="S25" i="14"/>
  <c r="R25" i="14"/>
  <c r="S24" i="14"/>
  <c r="R24" i="14"/>
  <c r="I24" i="14"/>
  <c r="J24" i="14" s="1"/>
  <c r="S23" i="14"/>
  <c r="R23" i="14"/>
  <c r="I23" i="14"/>
  <c r="J23" i="14" s="1"/>
  <c r="S22" i="14"/>
  <c r="R22" i="14"/>
  <c r="I22" i="14"/>
  <c r="J22" i="14" s="1"/>
  <c r="S21" i="14"/>
  <c r="R21" i="14"/>
  <c r="I21" i="14"/>
  <c r="S20" i="14"/>
  <c r="R20" i="14"/>
  <c r="S19" i="14"/>
  <c r="R19" i="14"/>
  <c r="S18" i="14"/>
  <c r="R18" i="14"/>
  <c r="S17" i="14"/>
  <c r="R17" i="14"/>
  <c r="S16" i="14"/>
  <c r="R16" i="14"/>
  <c r="S15" i="14"/>
  <c r="R15" i="14"/>
  <c r="S14" i="14"/>
  <c r="R14" i="14"/>
  <c r="S13" i="14"/>
  <c r="R13" i="14"/>
  <c r="S12" i="14"/>
  <c r="R12" i="14"/>
  <c r="S11" i="14"/>
  <c r="R11" i="14"/>
  <c r="C11" i="14"/>
  <c r="S10" i="14"/>
  <c r="R10" i="14"/>
  <c r="C10" i="14"/>
  <c r="S9" i="14"/>
  <c r="R9" i="14"/>
  <c r="C9" i="14"/>
  <c r="S8" i="14"/>
  <c r="R8" i="14"/>
  <c r="C8" i="14"/>
  <c r="S7" i="14"/>
  <c r="R7" i="14"/>
  <c r="C7" i="14"/>
  <c r="S6" i="14"/>
  <c r="R6" i="14"/>
  <c r="S5" i="14"/>
  <c r="R5" i="14"/>
  <c r="S4" i="14"/>
  <c r="R4" i="14"/>
  <c r="S3" i="14"/>
  <c r="R3" i="14"/>
  <c r="C188" i="13"/>
  <c r="A188" i="13"/>
  <c r="H184" i="13"/>
  <c r="I183" i="13"/>
  <c r="J183" i="13" s="1"/>
  <c r="I182" i="13"/>
  <c r="J182" i="13" s="1"/>
  <c r="I181" i="13"/>
  <c r="J181" i="13" s="1"/>
  <c r="I180" i="13"/>
  <c r="J180" i="13" s="1"/>
  <c r="I179" i="13"/>
  <c r="J179" i="13" s="1"/>
  <c r="H175" i="13"/>
  <c r="I169" i="13"/>
  <c r="J169" i="13" s="1"/>
  <c r="I168" i="13"/>
  <c r="J168" i="13" s="1"/>
  <c r="I167" i="13"/>
  <c r="J167" i="13" s="1"/>
  <c r="I166" i="13"/>
  <c r="J166" i="13" s="1"/>
  <c r="I165" i="13"/>
  <c r="J165" i="13" s="1"/>
  <c r="H160" i="13"/>
  <c r="I159" i="13"/>
  <c r="J159" i="13" s="1"/>
  <c r="I158" i="13"/>
  <c r="J158" i="13" s="1"/>
  <c r="I157" i="13"/>
  <c r="J157" i="13" s="1"/>
  <c r="I156" i="13"/>
  <c r="J156" i="13" s="1"/>
  <c r="I155" i="13"/>
  <c r="J155" i="13" s="1"/>
  <c r="H151" i="13"/>
  <c r="I145" i="13"/>
  <c r="J145" i="13" s="1"/>
  <c r="I144" i="13"/>
  <c r="J144" i="13" s="1"/>
  <c r="I143" i="13"/>
  <c r="J143" i="13" s="1"/>
  <c r="I142" i="13"/>
  <c r="J142" i="13" s="1"/>
  <c r="I141" i="13"/>
  <c r="J141" i="13" s="1"/>
  <c r="H136" i="13"/>
  <c r="I135" i="13"/>
  <c r="J135" i="13" s="1"/>
  <c r="I134" i="13"/>
  <c r="J134" i="13" s="1"/>
  <c r="I133" i="13"/>
  <c r="J133" i="13" s="1"/>
  <c r="I132" i="13"/>
  <c r="J132" i="13" s="1"/>
  <c r="I131" i="13"/>
  <c r="J131" i="13" s="1"/>
  <c r="H127" i="13"/>
  <c r="I121" i="13"/>
  <c r="J121" i="13" s="1"/>
  <c r="I120" i="13"/>
  <c r="J120" i="13" s="1"/>
  <c r="I119" i="13"/>
  <c r="J119" i="13" s="1"/>
  <c r="I118" i="13"/>
  <c r="J118" i="13" s="1"/>
  <c r="I117" i="13"/>
  <c r="J117" i="13" s="1"/>
  <c r="H112" i="13"/>
  <c r="I111" i="13"/>
  <c r="J111" i="13" s="1"/>
  <c r="I110" i="13"/>
  <c r="J110" i="13" s="1"/>
  <c r="I109" i="13"/>
  <c r="J109" i="13" s="1"/>
  <c r="I108" i="13"/>
  <c r="J108" i="13" s="1"/>
  <c r="I107" i="13"/>
  <c r="J107" i="13" s="1"/>
  <c r="H103" i="13"/>
  <c r="I97" i="13"/>
  <c r="J97" i="13" s="1"/>
  <c r="I96" i="13"/>
  <c r="J96" i="13" s="1"/>
  <c r="I95" i="13"/>
  <c r="J95" i="13" s="1"/>
  <c r="I94" i="13"/>
  <c r="J94" i="13" s="1"/>
  <c r="I93" i="13"/>
  <c r="J93" i="13" s="1"/>
  <c r="H88" i="13"/>
  <c r="I87" i="13"/>
  <c r="J87" i="13" s="1"/>
  <c r="I86" i="13"/>
  <c r="J86" i="13" s="1"/>
  <c r="I85" i="13"/>
  <c r="J85" i="13" s="1"/>
  <c r="I84" i="13"/>
  <c r="J84" i="13" s="1"/>
  <c r="I83" i="13"/>
  <c r="J83" i="13" s="1"/>
  <c r="H79" i="13"/>
  <c r="I73" i="13"/>
  <c r="J73" i="13" s="1"/>
  <c r="I72" i="13"/>
  <c r="J72" i="13" s="1"/>
  <c r="I71" i="13"/>
  <c r="J71" i="13" s="1"/>
  <c r="I70" i="13"/>
  <c r="J70" i="13" s="1"/>
  <c r="I69" i="13"/>
  <c r="J69" i="13" s="1"/>
  <c r="H64" i="13"/>
  <c r="I63" i="13"/>
  <c r="J63" i="13" s="1"/>
  <c r="I62" i="13"/>
  <c r="J62" i="13" s="1"/>
  <c r="I61" i="13"/>
  <c r="J61" i="13" s="1"/>
  <c r="I60" i="13"/>
  <c r="J60" i="13" s="1"/>
  <c r="I59" i="13"/>
  <c r="J59" i="13" s="1"/>
  <c r="H55" i="13"/>
  <c r="I49" i="13"/>
  <c r="J49" i="13" s="1"/>
  <c r="I48" i="13"/>
  <c r="J48" i="13" s="1"/>
  <c r="I47" i="13"/>
  <c r="J47" i="13" s="1"/>
  <c r="I46" i="13"/>
  <c r="J46" i="13" s="1"/>
  <c r="S45" i="13"/>
  <c r="R45" i="13"/>
  <c r="I45" i="13"/>
  <c r="S44" i="13"/>
  <c r="R44" i="13"/>
  <c r="S43" i="13"/>
  <c r="R43" i="13"/>
  <c r="S42" i="13"/>
  <c r="R42" i="13"/>
  <c r="S41" i="13"/>
  <c r="R41" i="13"/>
  <c r="S40" i="13"/>
  <c r="R40" i="13"/>
  <c r="H40" i="13"/>
  <c r="S39" i="13"/>
  <c r="R39" i="13"/>
  <c r="I39" i="13"/>
  <c r="J39" i="13" s="1"/>
  <c r="S38" i="13"/>
  <c r="R38" i="13"/>
  <c r="I38" i="13"/>
  <c r="J38" i="13" s="1"/>
  <c r="S37" i="13"/>
  <c r="R37" i="13"/>
  <c r="I37" i="13"/>
  <c r="S36" i="13"/>
  <c r="R36" i="13"/>
  <c r="I36" i="13"/>
  <c r="J36" i="13" s="1"/>
  <c r="S35" i="13"/>
  <c r="R35" i="13"/>
  <c r="I35" i="13"/>
  <c r="J35" i="13" s="1"/>
  <c r="S34" i="13"/>
  <c r="R34" i="13"/>
  <c r="S33" i="13"/>
  <c r="R33" i="13"/>
  <c r="S32" i="13"/>
  <c r="R32" i="13"/>
  <c r="S31" i="13"/>
  <c r="R31" i="13"/>
  <c r="H31" i="13"/>
  <c r="S30" i="13"/>
  <c r="R30" i="13"/>
  <c r="S29" i="13"/>
  <c r="R29" i="13"/>
  <c r="S28" i="13"/>
  <c r="R28" i="13"/>
  <c r="S27" i="13"/>
  <c r="R27" i="13"/>
  <c r="S26" i="13"/>
  <c r="R26" i="13"/>
  <c r="S25" i="13"/>
  <c r="R25" i="13"/>
  <c r="S24" i="13"/>
  <c r="R24" i="13"/>
  <c r="I24" i="13"/>
  <c r="J24" i="13" s="1"/>
  <c r="S23" i="13"/>
  <c r="R23" i="13"/>
  <c r="I23" i="13"/>
  <c r="J23" i="13" s="1"/>
  <c r="S22" i="13"/>
  <c r="R22" i="13"/>
  <c r="I22" i="13"/>
  <c r="J22" i="13" s="1"/>
  <c r="S21" i="13"/>
  <c r="R21" i="13"/>
  <c r="I21" i="13"/>
  <c r="J21" i="13" s="1"/>
  <c r="S20" i="13"/>
  <c r="R20" i="13"/>
  <c r="S19" i="13"/>
  <c r="R19" i="13"/>
  <c r="S18" i="13"/>
  <c r="R18" i="13"/>
  <c r="S17" i="13"/>
  <c r="R17" i="13"/>
  <c r="S16" i="13"/>
  <c r="R16" i="13"/>
  <c r="S15" i="13"/>
  <c r="R15" i="13"/>
  <c r="S14" i="13"/>
  <c r="R14" i="13"/>
  <c r="S13" i="13"/>
  <c r="R13" i="13"/>
  <c r="S12" i="13"/>
  <c r="R12" i="13"/>
  <c r="S11" i="13"/>
  <c r="R11" i="13"/>
  <c r="C11" i="13"/>
  <c r="S10" i="13"/>
  <c r="R10" i="13"/>
  <c r="C10" i="13"/>
  <c r="S9" i="13"/>
  <c r="R9" i="13"/>
  <c r="C9" i="13"/>
  <c r="S8" i="13"/>
  <c r="R8" i="13"/>
  <c r="C8" i="13"/>
  <c r="S7" i="13"/>
  <c r="R7" i="13"/>
  <c r="C7" i="13"/>
  <c r="S6" i="13"/>
  <c r="R6" i="13"/>
  <c r="S5" i="13"/>
  <c r="R5" i="13"/>
  <c r="S4" i="13"/>
  <c r="R4" i="13"/>
  <c r="S3" i="13"/>
  <c r="R3" i="13"/>
  <c r="C188" i="12"/>
  <c r="A188" i="12"/>
  <c r="H184" i="12"/>
  <c r="I183" i="12"/>
  <c r="J183" i="12" s="1"/>
  <c r="I182" i="12"/>
  <c r="J182" i="12" s="1"/>
  <c r="I181" i="12"/>
  <c r="J181" i="12" s="1"/>
  <c r="I180" i="12"/>
  <c r="J180" i="12" s="1"/>
  <c r="I179" i="12"/>
  <c r="J179" i="12" s="1"/>
  <c r="H175" i="12"/>
  <c r="I169" i="12"/>
  <c r="J169" i="12" s="1"/>
  <c r="I168" i="12"/>
  <c r="J168" i="12" s="1"/>
  <c r="I167" i="12"/>
  <c r="I166" i="12"/>
  <c r="J166" i="12" s="1"/>
  <c r="I165" i="12"/>
  <c r="J165" i="12" s="1"/>
  <c r="H160" i="12"/>
  <c r="I159" i="12"/>
  <c r="J159" i="12" s="1"/>
  <c r="I158" i="12"/>
  <c r="J158" i="12" s="1"/>
  <c r="I157" i="12"/>
  <c r="J157" i="12" s="1"/>
  <c r="I156" i="12"/>
  <c r="J156" i="12" s="1"/>
  <c r="I155" i="12"/>
  <c r="J155" i="12" s="1"/>
  <c r="H151" i="12"/>
  <c r="I145" i="12"/>
  <c r="J145" i="12" s="1"/>
  <c r="I144" i="12"/>
  <c r="J144" i="12" s="1"/>
  <c r="I143" i="12"/>
  <c r="J143" i="12" s="1"/>
  <c r="I142" i="12"/>
  <c r="J142" i="12" s="1"/>
  <c r="I141" i="12"/>
  <c r="J141" i="12" s="1"/>
  <c r="H136" i="12"/>
  <c r="I135" i="12"/>
  <c r="J135" i="12" s="1"/>
  <c r="I134" i="12"/>
  <c r="J134" i="12" s="1"/>
  <c r="I133" i="12"/>
  <c r="J133" i="12" s="1"/>
  <c r="I132" i="12"/>
  <c r="J132" i="12" s="1"/>
  <c r="I131" i="12"/>
  <c r="J131" i="12" s="1"/>
  <c r="H127" i="12"/>
  <c r="I121" i="12"/>
  <c r="J121" i="12" s="1"/>
  <c r="I120" i="12"/>
  <c r="J120" i="12" s="1"/>
  <c r="I119" i="12"/>
  <c r="J119" i="12" s="1"/>
  <c r="I118" i="12"/>
  <c r="J118" i="12" s="1"/>
  <c r="I117" i="12"/>
  <c r="J117" i="12" s="1"/>
  <c r="H112" i="12"/>
  <c r="I111" i="12"/>
  <c r="J111" i="12" s="1"/>
  <c r="I110" i="12"/>
  <c r="J110" i="12" s="1"/>
  <c r="I109" i="12"/>
  <c r="J109" i="12" s="1"/>
  <c r="I108" i="12"/>
  <c r="J108" i="12" s="1"/>
  <c r="I107" i="12"/>
  <c r="J107" i="12" s="1"/>
  <c r="H103" i="12"/>
  <c r="I97" i="12"/>
  <c r="J97" i="12" s="1"/>
  <c r="I96" i="12"/>
  <c r="J96" i="12" s="1"/>
  <c r="I95" i="12"/>
  <c r="J95" i="12" s="1"/>
  <c r="I94" i="12"/>
  <c r="J94" i="12" s="1"/>
  <c r="I93" i="12"/>
  <c r="J93" i="12" s="1"/>
  <c r="H88" i="12"/>
  <c r="I87" i="12"/>
  <c r="J87" i="12" s="1"/>
  <c r="I86" i="12"/>
  <c r="J86" i="12" s="1"/>
  <c r="I85" i="12"/>
  <c r="J85" i="12" s="1"/>
  <c r="I84" i="12"/>
  <c r="J84" i="12" s="1"/>
  <c r="I83" i="12"/>
  <c r="J83" i="12" s="1"/>
  <c r="H79" i="12"/>
  <c r="I73" i="12"/>
  <c r="J73" i="12" s="1"/>
  <c r="I72" i="12"/>
  <c r="J72" i="12" s="1"/>
  <c r="I71" i="12"/>
  <c r="I70" i="12"/>
  <c r="J70" i="12" s="1"/>
  <c r="I69" i="12"/>
  <c r="J69" i="12" s="1"/>
  <c r="H64" i="12"/>
  <c r="I63" i="12"/>
  <c r="J63" i="12" s="1"/>
  <c r="I62" i="12"/>
  <c r="J62" i="12" s="1"/>
  <c r="I61" i="12"/>
  <c r="J61" i="12" s="1"/>
  <c r="I60" i="12"/>
  <c r="J60" i="12" s="1"/>
  <c r="I59" i="12"/>
  <c r="J59" i="12" s="1"/>
  <c r="H55" i="12"/>
  <c r="I49" i="12"/>
  <c r="J49" i="12" s="1"/>
  <c r="I48" i="12"/>
  <c r="J48" i="12" s="1"/>
  <c r="I47" i="12"/>
  <c r="J47" i="12" s="1"/>
  <c r="I46" i="12"/>
  <c r="J46" i="12" s="1"/>
  <c r="S45" i="12"/>
  <c r="R45" i="12"/>
  <c r="I45" i="12"/>
  <c r="S44" i="12"/>
  <c r="R44" i="12"/>
  <c r="S43" i="12"/>
  <c r="R43" i="12"/>
  <c r="S42" i="12"/>
  <c r="R42" i="12"/>
  <c r="S41" i="12"/>
  <c r="R41" i="12"/>
  <c r="S40" i="12"/>
  <c r="R40" i="12"/>
  <c r="H40" i="12"/>
  <c r="S39" i="12"/>
  <c r="R39" i="12"/>
  <c r="I39" i="12"/>
  <c r="J39" i="12" s="1"/>
  <c r="S38" i="12"/>
  <c r="R38" i="12"/>
  <c r="I38" i="12"/>
  <c r="J38" i="12" s="1"/>
  <c r="S37" i="12"/>
  <c r="R37" i="12"/>
  <c r="I37" i="12"/>
  <c r="J37" i="12" s="1"/>
  <c r="S36" i="12"/>
  <c r="R36" i="12"/>
  <c r="I36" i="12"/>
  <c r="J36" i="12" s="1"/>
  <c r="S35" i="12"/>
  <c r="R35" i="12"/>
  <c r="I35" i="12"/>
  <c r="J35" i="12" s="1"/>
  <c r="S34" i="12"/>
  <c r="R34" i="12"/>
  <c r="S33" i="12"/>
  <c r="R33" i="12"/>
  <c r="S32" i="12"/>
  <c r="R32" i="12"/>
  <c r="S31" i="12"/>
  <c r="R31" i="12"/>
  <c r="H31" i="12"/>
  <c r="S30" i="12"/>
  <c r="R30" i="12"/>
  <c r="S29" i="12"/>
  <c r="R29" i="12"/>
  <c r="S28" i="12"/>
  <c r="R28" i="12"/>
  <c r="S27" i="12"/>
  <c r="R27" i="12"/>
  <c r="S26" i="12"/>
  <c r="R26" i="12"/>
  <c r="S25" i="12"/>
  <c r="R25" i="12"/>
  <c r="J25" i="12"/>
  <c r="S24" i="12"/>
  <c r="R24" i="12"/>
  <c r="I24" i="12"/>
  <c r="J24" i="12" s="1"/>
  <c r="S23" i="12"/>
  <c r="R23" i="12"/>
  <c r="I23" i="12"/>
  <c r="J23" i="12" s="1"/>
  <c r="S22" i="12"/>
  <c r="R22" i="12"/>
  <c r="I22" i="12"/>
  <c r="J22" i="12" s="1"/>
  <c r="S21" i="12"/>
  <c r="R21" i="12"/>
  <c r="I21" i="12"/>
  <c r="J21" i="12" s="1"/>
  <c r="S20" i="12"/>
  <c r="R20" i="12"/>
  <c r="S19" i="12"/>
  <c r="R19" i="12"/>
  <c r="S18" i="12"/>
  <c r="R18" i="12"/>
  <c r="S17" i="12"/>
  <c r="R17" i="12"/>
  <c r="S16" i="12"/>
  <c r="R16" i="12"/>
  <c r="S15" i="12"/>
  <c r="R15" i="12"/>
  <c r="S14" i="12"/>
  <c r="R14" i="12"/>
  <c r="S13" i="12"/>
  <c r="R13" i="12"/>
  <c r="S12" i="12"/>
  <c r="R12" i="12"/>
  <c r="S11" i="12"/>
  <c r="R11" i="12"/>
  <c r="C11" i="12"/>
  <c r="S10" i="12"/>
  <c r="R10" i="12"/>
  <c r="C10" i="12"/>
  <c r="S9" i="12"/>
  <c r="R9" i="12"/>
  <c r="C9" i="12"/>
  <c r="S8" i="12"/>
  <c r="R8" i="12"/>
  <c r="C8" i="12"/>
  <c r="S7" i="12"/>
  <c r="R7" i="12"/>
  <c r="C7" i="12"/>
  <c r="S6" i="12"/>
  <c r="R6" i="12"/>
  <c r="S5" i="12"/>
  <c r="R5" i="12"/>
  <c r="S4" i="12"/>
  <c r="R4" i="12"/>
  <c r="S3" i="12"/>
  <c r="R3" i="12"/>
  <c r="I40" i="22" l="1"/>
  <c r="J160" i="21"/>
  <c r="J88" i="21"/>
  <c r="I112" i="19"/>
  <c r="I88" i="18"/>
  <c r="I64" i="18"/>
  <c r="I40" i="18"/>
  <c r="I88" i="16"/>
  <c r="I40" i="14"/>
  <c r="I184" i="19"/>
  <c r="J184" i="12"/>
  <c r="J184" i="21"/>
  <c r="J184" i="13"/>
  <c r="I184" i="16"/>
  <c r="I184" i="17"/>
  <c r="I184" i="18"/>
  <c r="J184" i="14"/>
  <c r="J184" i="15"/>
  <c r="J184" i="20"/>
  <c r="I160" i="17"/>
  <c r="I160" i="18"/>
  <c r="J160" i="22"/>
  <c r="I151" i="18"/>
  <c r="J136" i="15"/>
  <c r="I136" i="16"/>
  <c r="J136" i="12"/>
  <c r="I136" i="19"/>
  <c r="I127" i="18"/>
  <c r="I112" i="16"/>
  <c r="J112" i="21"/>
  <c r="I112" i="17"/>
  <c r="J112" i="13"/>
  <c r="I112" i="18"/>
  <c r="J112" i="20"/>
  <c r="J88" i="12"/>
  <c r="J88" i="15"/>
  <c r="J88" i="22"/>
  <c r="J88" i="14"/>
  <c r="J88" i="19"/>
  <c r="I79" i="17"/>
  <c r="J64" i="22"/>
  <c r="I64" i="17"/>
  <c r="J64" i="20"/>
  <c r="I64" i="16"/>
  <c r="I40" i="15"/>
  <c r="J36" i="14"/>
  <c r="I40" i="13"/>
  <c r="I40" i="16"/>
  <c r="I40" i="21"/>
  <c r="I40" i="17"/>
  <c r="D188" i="20"/>
  <c r="I31" i="22"/>
  <c r="I31" i="19"/>
  <c r="I31" i="18"/>
  <c r="I31" i="17"/>
  <c r="I31" i="14"/>
  <c r="I31" i="21"/>
  <c r="I31" i="20"/>
  <c r="I31" i="15"/>
  <c r="I175" i="17"/>
  <c r="I175" i="18"/>
  <c r="I175" i="22"/>
  <c r="I175" i="12"/>
  <c r="I175" i="15"/>
  <c r="D188" i="22"/>
  <c r="I151" i="15"/>
  <c r="I151" i="22"/>
  <c r="I151" i="20"/>
  <c r="I151" i="17"/>
  <c r="J151" i="14"/>
  <c r="I127" i="22"/>
  <c r="I127" i="15"/>
  <c r="I127" i="17"/>
  <c r="I127" i="20"/>
  <c r="I127" i="14"/>
  <c r="J103" i="21"/>
  <c r="I103" i="15"/>
  <c r="J103" i="14"/>
  <c r="D188" i="13"/>
  <c r="I103" i="17"/>
  <c r="I103" i="18"/>
  <c r="I103" i="20"/>
  <c r="I103" i="22"/>
  <c r="I79" i="22"/>
  <c r="J79" i="19"/>
  <c r="D188" i="21"/>
  <c r="D188" i="18"/>
  <c r="D188" i="15"/>
  <c r="I79" i="12"/>
  <c r="I79" i="18"/>
  <c r="I79" i="15"/>
  <c r="D188" i="16"/>
  <c r="S46" i="18"/>
  <c r="S46" i="13"/>
  <c r="D188" i="19"/>
  <c r="R46" i="13"/>
  <c r="I55" i="18"/>
  <c r="I55" i="15"/>
  <c r="S46" i="20"/>
  <c r="I55" i="21"/>
  <c r="I55" i="13"/>
  <c r="S46" i="15"/>
  <c r="S46" i="12"/>
  <c r="D188" i="12"/>
  <c r="R46" i="14"/>
  <c r="S46" i="21"/>
  <c r="R46" i="19"/>
  <c r="I55" i="20"/>
  <c r="R46" i="12"/>
  <c r="I55" i="19"/>
  <c r="I55" i="12"/>
  <c r="S46" i="14"/>
  <c r="S46" i="17"/>
  <c r="S46" i="19"/>
  <c r="R46" i="16"/>
  <c r="I55" i="16"/>
  <c r="D188" i="17"/>
  <c r="R46" i="22"/>
  <c r="R46" i="18"/>
  <c r="R46" i="21"/>
  <c r="R46" i="15"/>
  <c r="D188" i="14"/>
  <c r="S46" i="16"/>
  <c r="R46" i="17"/>
  <c r="I55" i="17"/>
  <c r="R46" i="20"/>
  <c r="S46" i="22"/>
  <c r="J55" i="22"/>
  <c r="J184" i="22"/>
  <c r="J136" i="22"/>
  <c r="J112" i="22"/>
  <c r="J95" i="22"/>
  <c r="J103" i="22" s="1"/>
  <c r="J143" i="22"/>
  <c r="J151" i="22" s="1"/>
  <c r="J167" i="22"/>
  <c r="J175" i="22" s="1"/>
  <c r="J21" i="22"/>
  <c r="J31" i="22" s="1"/>
  <c r="I55" i="22"/>
  <c r="I64" i="22"/>
  <c r="I112" i="22"/>
  <c r="I136" i="22"/>
  <c r="I160" i="22"/>
  <c r="J71" i="22"/>
  <c r="J79" i="22" s="1"/>
  <c r="J119" i="22"/>
  <c r="J127" i="22" s="1"/>
  <c r="J37" i="22"/>
  <c r="J40" i="22" s="1"/>
  <c r="I88" i="22"/>
  <c r="I184" i="22"/>
  <c r="J151" i="21"/>
  <c r="J175" i="21"/>
  <c r="J79" i="21"/>
  <c r="J64" i="21"/>
  <c r="J136" i="21"/>
  <c r="J21" i="21"/>
  <c r="J31" i="21" s="1"/>
  <c r="J45" i="21"/>
  <c r="J55" i="21" s="1"/>
  <c r="I103" i="21"/>
  <c r="I64" i="21"/>
  <c r="I112" i="21"/>
  <c r="J119" i="21"/>
  <c r="J127" i="21" s="1"/>
  <c r="I88" i="21"/>
  <c r="I136" i="21"/>
  <c r="I160" i="21"/>
  <c r="I184" i="21"/>
  <c r="J37" i="21"/>
  <c r="J40" i="21" s="1"/>
  <c r="I79" i="21"/>
  <c r="I151" i="21"/>
  <c r="I175" i="21"/>
  <c r="J175" i="20"/>
  <c r="J79" i="20"/>
  <c r="J136" i="20"/>
  <c r="J160" i="20"/>
  <c r="J88" i="20"/>
  <c r="J37" i="20"/>
  <c r="J40" i="20" s="1"/>
  <c r="J21" i="20"/>
  <c r="J31" i="20" s="1"/>
  <c r="I79" i="20"/>
  <c r="I175" i="20"/>
  <c r="I64" i="20"/>
  <c r="I88" i="20"/>
  <c r="I112" i="20"/>
  <c r="I136" i="20"/>
  <c r="I160" i="20"/>
  <c r="I184" i="20"/>
  <c r="J95" i="20"/>
  <c r="J103" i="20" s="1"/>
  <c r="J119" i="20"/>
  <c r="J127" i="20" s="1"/>
  <c r="J143" i="20"/>
  <c r="J151" i="20" s="1"/>
  <c r="J45" i="20"/>
  <c r="J55" i="20" s="1"/>
  <c r="J40" i="19"/>
  <c r="J127" i="19"/>
  <c r="J175" i="19"/>
  <c r="J64" i="19"/>
  <c r="J103" i="19"/>
  <c r="J151" i="19"/>
  <c r="J160" i="19"/>
  <c r="J110" i="19"/>
  <c r="J112" i="19" s="1"/>
  <c r="J134" i="19"/>
  <c r="J136" i="19" s="1"/>
  <c r="J182" i="19"/>
  <c r="J184" i="19" s="1"/>
  <c r="I40" i="19"/>
  <c r="J21" i="19"/>
  <c r="J31" i="19" s="1"/>
  <c r="J45" i="19"/>
  <c r="J55" i="19" s="1"/>
  <c r="I79" i="19"/>
  <c r="I103" i="19"/>
  <c r="I127" i="19"/>
  <c r="I151" i="19"/>
  <c r="I175" i="19"/>
  <c r="I88" i="19"/>
  <c r="I160" i="19"/>
  <c r="I64" i="19"/>
  <c r="J160" i="18"/>
  <c r="J40" i="18"/>
  <c r="J88" i="18"/>
  <c r="J79" i="18"/>
  <c r="J136" i="18"/>
  <c r="J62" i="18"/>
  <c r="J64" i="18" s="1"/>
  <c r="J86" i="18"/>
  <c r="J110" i="18"/>
  <c r="J112" i="18" s="1"/>
  <c r="J158" i="18"/>
  <c r="J182" i="18"/>
  <c r="J184" i="18" s="1"/>
  <c r="J37" i="18"/>
  <c r="J21" i="18"/>
  <c r="J31" i="18" s="1"/>
  <c r="I136" i="18"/>
  <c r="J71" i="18"/>
  <c r="J95" i="18"/>
  <c r="J103" i="18" s="1"/>
  <c r="J119" i="18"/>
  <c r="J127" i="18" s="1"/>
  <c r="J143" i="18"/>
  <c r="J151" i="18" s="1"/>
  <c r="J167" i="18"/>
  <c r="J175" i="18" s="1"/>
  <c r="J45" i="18"/>
  <c r="J55" i="18" s="1"/>
  <c r="J88" i="17"/>
  <c r="J136" i="17"/>
  <c r="J71" i="17"/>
  <c r="J79" i="17" s="1"/>
  <c r="J95" i="17"/>
  <c r="J103" i="17" s="1"/>
  <c r="J119" i="17"/>
  <c r="J127" i="17" s="1"/>
  <c r="J143" i="17"/>
  <c r="J151" i="17" s="1"/>
  <c r="J167" i="17"/>
  <c r="J175" i="17" s="1"/>
  <c r="J45" i="17"/>
  <c r="J55" i="17" s="1"/>
  <c r="J62" i="17"/>
  <c r="J64" i="17" s="1"/>
  <c r="J110" i="17"/>
  <c r="J112" i="17" s="1"/>
  <c r="J158" i="17"/>
  <c r="J160" i="17" s="1"/>
  <c r="J182" i="17"/>
  <c r="J184" i="17" s="1"/>
  <c r="J37" i="17"/>
  <c r="J40" i="17" s="1"/>
  <c r="J21" i="17"/>
  <c r="J31" i="17" s="1"/>
  <c r="I88" i="17"/>
  <c r="I136" i="17"/>
  <c r="J175" i="16"/>
  <c r="J103" i="16"/>
  <c r="J31" i="16"/>
  <c r="J151" i="16"/>
  <c r="J88" i="16"/>
  <c r="J160" i="16"/>
  <c r="J79" i="16"/>
  <c r="J127" i="16"/>
  <c r="J86" i="16"/>
  <c r="J37" i="16"/>
  <c r="J40" i="16" s="1"/>
  <c r="I79" i="16"/>
  <c r="I151" i="16"/>
  <c r="I160" i="16"/>
  <c r="I31" i="16"/>
  <c r="J62" i="16"/>
  <c r="J64" i="16" s="1"/>
  <c r="J110" i="16"/>
  <c r="J112" i="16" s="1"/>
  <c r="J134" i="16"/>
  <c r="J136" i="16" s="1"/>
  <c r="J182" i="16"/>
  <c r="J184" i="16" s="1"/>
  <c r="J45" i="16"/>
  <c r="J55" i="16" s="1"/>
  <c r="I103" i="16"/>
  <c r="I127" i="16"/>
  <c r="I175" i="16"/>
  <c r="J160" i="15"/>
  <c r="J64" i="15"/>
  <c r="J112" i="15"/>
  <c r="J71" i="15"/>
  <c r="J79" i="15" s="1"/>
  <c r="J95" i="15"/>
  <c r="J103" i="15" s="1"/>
  <c r="J119" i="15"/>
  <c r="J127" i="15" s="1"/>
  <c r="J143" i="15"/>
  <c r="J151" i="15" s="1"/>
  <c r="J167" i="15"/>
  <c r="J175" i="15" s="1"/>
  <c r="J37" i="15"/>
  <c r="J40" i="15" s="1"/>
  <c r="J45" i="15"/>
  <c r="J55" i="15" s="1"/>
  <c r="I64" i="15"/>
  <c r="I136" i="15"/>
  <c r="J21" i="15"/>
  <c r="J31" i="15" s="1"/>
  <c r="I88" i="15"/>
  <c r="I112" i="15"/>
  <c r="I160" i="15"/>
  <c r="I184" i="15"/>
  <c r="J175" i="14"/>
  <c r="J40" i="14"/>
  <c r="J136" i="14"/>
  <c r="J112" i="14"/>
  <c r="J79" i="14"/>
  <c r="J55" i="14"/>
  <c r="J160" i="14"/>
  <c r="J64" i="14"/>
  <c r="J21" i="14"/>
  <c r="J31" i="14" s="1"/>
  <c r="I64" i="14"/>
  <c r="I88" i="14"/>
  <c r="I112" i="14"/>
  <c r="I136" i="14"/>
  <c r="I160" i="14"/>
  <c r="I184" i="14"/>
  <c r="I55" i="14"/>
  <c r="I103" i="14"/>
  <c r="I151" i="14"/>
  <c r="J119" i="14"/>
  <c r="J127" i="14" s="1"/>
  <c r="I79" i="14"/>
  <c r="I175" i="14"/>
  <c r="J175" i="13"/>
  <c r="J40" i="13"/>
  <c r="J79" i="13"/>
  <c r="J88" i="13"/>
  <c r="J103" i="13"/>
  <c r="J151" i="13"/>
  <c r="J127" i="13"/>
  <c r="J160" i="13"/>
  <c r="J31" i="13"/>
  <c r="J64" i="13"/>
  <c r="J136" i="13"/>
  <c r="J37" i="13"/>
  <c r="J45" i="13"/>
  <c r="J55" i="13" s="1"/>
  <c r="I151" i="13"/>
  <c r="I64" i="13"/>
  <c r="I88" i="13"/>
  <c r="I112" i="13"/>
  <c r="I136" i="13"/>
  <c r="I160" i="13"/>
  <c r="I184" i="13"/>
  <c r="I79" i="13"/>
  <c r="I103" i="13"/>
  <c r="I127" i="13"/>
  <c r="I175" i="13"/>
  <c r="I31" i="13"/>
  <c r="J127" i="12"/>
  <c r="J64" i="12"/>
  <c r="J112" i="12"/>
  <c r="J160" i="12"/>
  <c r="J31" i="12"/>
  <c r="J103" i="12"/>
  <c r="J151" i="12"/>
  <c r="J40" i="12"/>
  <c r="J45" i="12"/>
  <c r="J55" i="12" s="1"/>
  <c r="I103" i="12"/>
  <c r="I127" i="12"/>
  <c r="I151" i="12"/>
  <c r="I64" i="12"/>
  <c r="I88" i="12"/>
  <c r="I112" i="12"/>
  <c r="I160" i="12"/>
  <c r="J71" i="12"/>
  <c r="J79" i="12" s="1"/>
  <c r="J167" i="12"/>
  <c r="J175" i="12" s="1"/>
  <c r="I136" i="12"/>
  <c r="I184" i="12"/>
  <c r="I40" i="12"/>
  <c r="I31" i="12"/>
  <c r="E188" i="13" l="1"/>
  <c r="D12" i="23" s="1"/>
  <c r="E188" i="22"/>
  <c r="M12" i="23" s="1"/>
  <c r="E188" i="21"/>
  <c r="L12" i="23" s="1"/>
  <c r="E188" i="20"/>
  <c r="K12" i="23" s="1"/>
  <c r="E188" i="19"/>
  <c r="J12" i="23" s="1"/>
  <c r="E188" i="18"/>
  <c r="I12" i="23" s="1"/>
  <c r="E188" i="17"/>
  <c r="H12" i="23" s="1"/>
  <c r="E188" i="16"/>
  <c r="G12" i="23" s="1"/>
  <c r="E188" i="15"/>
  <c r="F12" i="23" s="1"/>
  <c r="E188" i="14"/>
  <c r="E12" i="23" s="1"/>
  <c r="E188" i="12"/>
  <c r="I165" i="4" l="1"/>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S4" i="4"/>
  <c r="S3" i="4"/>
  <c r="R7"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6" i="4"/>
  <c r="R5" i="4"/>
  <c r="R4" i="4"/>
  <c r="R3" i="4"/>
  <c r="A188" i="4"/>
  <c r="BI8" i="25" s="1"/>
  <c r="C188" i="4"/>
  <c r="BS8" i="25" s="1"/>
  <c r="I180" i="4"/>
  <c r="I181" i="4"/>
  <c r="I182" i="4"/>
  <c r="I183" i="4"/>
  <c r="I179" i="4"/>
  <c r="I156" i="4"/>
  <c r="I157" i="4"/>
  <c r="I158" i="4"/>
  <c r="I159" i="4"/>
  <c r="I155" i="4"/>
  <c r="I132" i="4"/>
  <c r="I133" i="4"/>
  <c r="I134" i="4"/>
  <c r="I135" i="4"/>
  <c r="I131" i="4"/>
  <c r="I108" i="4"/>
  <c r="I109" i="4"/>
  <c r="I110" i="4"/>
  <c r="I111" i="4"/>
  <c r="I107" i="4"/>
  <c r="I84" i="4"/>
  <c r="I85" i="4"/>
  <c r="I86" i="4"/>
  <c r="I87" i="4"/>
  <c r="I83" i="4"/>
  <c r="I60" i="4"/>
  <c r="I61" i="4"/>
  <c r="I62" i="4"/>
  <c r="I63" i="4"/>
  <c r="I59" i="4"/>
  <c r="I36" i="4"/>
  <c r="I37" i="4"/>
  <c r="I38" i="4"/>
  <c r="I39" i="4"/>
  <c r="I35" i="4"/>
  <c r="I21" i="4"/>
  <c r="H225" i="3"/>
  <c r="H226" i="3"/>
  <c r="H227" i="3"/>
  <c r="H228" i="3"/>
  <c r="H224" i="3"/>
  <c r="H191" i="3"/>
  <c r="H192" i="3"/>
  <c r="H193" i="3"/>
  <c r="H194" i="3"/>
  <c r="H190" i="3"/>
  <c r="H157" i="3"/>
  <c r="H158" i="3"/>
  <c r="H159" i="3"/>
  <c r="H160" i="3"/>
  <c r="H156" i="3"/>
  <c r="H123" i="3"/>
  <c r="H124" i="3"/>
  <c r="H125" i="3"/>
  <c r="H126" i="3"/>
  <c r="H122" i="3"/>
  <c r="H89" i="3"/>
  <c r="H90" i="3"/>
  <c r="H91" i="3"/>
  <c r="H92" i="3"/>
  <c r="H88" i="3"/>
  <c r="H55" i="3"/>
  <c r="H56" i="3"/>
  <c r="H57" i="3"/>
  <c r="H58" i="3"/>
  <c r="H54" i="3"/>
  <c r="H21" i="3"/>
  <c r="H22" i="3"/>
  <c r="H23" i="3"/>
  <c r="H24" i="3"/>
  <c r="H20" i="3"/>
  <c r="I20" i="3" s="1"/>
  <c r="BT14" i="25"/>
  <c r="B8" i="25"/>
  <c r="BT13" i="25"/>
  <c r="CJ5" i="25"/>
  <c r="CD15" i="24"/>
  <c r="B9" i="24"/>
  <c r="CD14" i="24"/>
  <c r="CY5" i="24"/>
  <c r="BT14" i="8"/>
  <c r="B8" i="8"/>
  <c r="BT13" i="8"/>
  <c r="CP5" i="8"/>
  <c r="I117" i="4"/>
  <c r="H84" i="3" l="1"/>
  <c r="BU9" i="24"/>
  <c r="O18" i="25"/>
  <c r="T20" i="24" s="1"/>
  <c r="H18" i="25"/>
  <c r="L20" i="24" s="1"/>
  <c r="H19" i="25"/>
  <c r="L21" i="24" s="1"/>
  <c r="O19" i="25"/>
  <c r="T21" i="24" s="1"/>
  <c r="H20" i="25"/>
  <c r="L22" i="24" s="1"/>
  <c r="O20" i="25"/>
  <c r="T22" i="24" s="1"/>
  <c r="H21" i="25"/>
  <c r="L23" i="24" s="1"/>
  <c r="O21" i="25"/>
  <c r="T23" i="24" s="1"/>
  <c r="H22" i="25"/>
  <c r="L24" i="24" s="1"/>
  <c r="O22" i="25"/>
  <c r="T24" i="24" s="1"/>
  <c r="H23" i="25"/>
  <c r="L25" i="24" s="1"/>
  <c r="O23" i="25"/>
  <c r="T25" i="24" s="1"/>
  <c r="H24" i="25"/>
  <c r="L26" i="24" s="1"/>
  <c r="O24" i="25"/>
  <c r="T26" i="24" s="1"/>
  <c r="H25" i="25"/>
  <c r="L27" i="24" s="1"/>
  <c r="O25" i="25"/>
  <c r="T27" i="24" s="1"/>
  <c r="H26" i="25"/>
  <c r="L28" i="24" s="1"/>
  <c r="O26" i="25"/>
  <c r="T28" i="24" s="1"/>
  <c r="AB17" i="25"/>
  <c r="AH19" i="24" s="1"/>
  <c r="AI17" i="25"/>
  <c r="AP19" i="24" s="1"/>
  <c r="AB18" i="25"/>
  <c r="AH20" i="24" s="1"/>
  <c r="AI18" i="25"/>
  <c r="AP20" i="24" s="1"/>
  <c r="AB19" i="25"/>
  <c r="AH21" i="24" s="1"/>
  <c r="AI19" i="25"/>
  <c r="AP21" i="24" s="1"/>
  <c r="AB20" i="25"/>
  <c r="AH22" i="24" s="1"/>
  <c r="AI20" i="25"/>
  <c r="AP22" i="24" s="1"/>
  <c r="AB21" i="25"/>
  <c r="AH23" i="24" s="1"/>
  <c r="AI21" i="25"/>
  <c r="AP23" i="24" s="1"/>
  <c r="AB22" i="25"/>
  <c r="AH24" i="24" s="1"/>
  <c r="AI22" i="25"/>
  <c r="AP24" i="24" s="1"/>
  <c r="AB23" i="25"/>
  <c r="AH25" i="24" s="1"/>
  <c r="AI23" i="25"/>
  <c r="AP25" i="24" s="1"/>
  <c r="AB24" i="25"/>
  <c r="AH26" i="24" s="1"/>
  <c r="AI24" i="25"/>
  <c r="AP26" i="24" s="1"/>
  <c r="AB25" i="25"/>
  <c r="AH27" i="24" s="1"/>
  <c r="AI25" i="25"/>
  <c r="AP27" i="24" s="1"/>
  <c r="AB26" i="25"/>
  <c r="AH28" i="24" s="1"/>
  <c r="AI26" i="25"/>
  <c r="AP28" i="24" s="1"/>
  <c r="AV17" i="25"/>
  <c r="BD19" i="24" s="1"/>
  <c r="BC17" i="25"/>
  <c r="BL19" i="24" s="1"/>
  <c r="AV18" i="25"/>
  <c r="BD20" i="24" s="1"/>
  <c r="BC18" i="25"/>
  <c r="BL20" i="24" s="1"/>
  <c r="AV19" i="25"/>
  <c r="BD21" i="24" s="1"/>
  <c r="BC19" i="25"/>
  <c r="BL21" i="24" s="1"/>
  <c r="AV20" i="25"/>
  <c r="BD22" i="24" s="1"/>
  <c r="BC20" i="25"/>
  <c r="BL22" i="24" s="1"/>
  <c r="AV21" i="25"/>
  <c r="BD23" i="24" s="1"/>
  <c r="BC21" i="25"/>
  <c r="BL23" i="24" s="1"/>
  <c r="AV22" i="25"/>
  <c r="BD24" i="24" s="1"/>
  <c r="BC22" i="25"/>
  <c r="BL24" i="24" s="1"/>
  <c r="AV23" i="25"/>
  <c r="BD25" i="24" s="1"/>
  <c r="BC23" i="25"/>
  <c r="BL25" i="24" s="1"/>
  <c r="AV24" i="25"/>
  <c r="BD26" i="24" s="1"/>
  <c r="BC24" i="25"/>
  <c r="BL26" i="24" s="1"/>
  <c r="AV25" i="25"/>
  <c r="BD27" i="24" s="1"/>
  <c r="BC25" i="25"/>
  <c r="BL27" i="24" s="1"/>
  <c r="AV26" i="25"/>
  <c r="BD28" i="24" s="1"/>
  <c r="BC26" i="25"/>
  <c r="BL28" i="24" s="1"/>
  <c r="BP17" i="25"/>
  <c r="BZ19" i="24" s="1"/>
  <c r="BW17" i="25"/>
  <c r="CH19" i="24" s="1"/>
  <c r="BP18" i="25"/>
  <c r="BZ20" i="24" s="1"/>
  <c r="BW18" i="25"/>
  <c r="CH20" i="24" s="1"/>
  <c r="BP19" i="25"/>
  <c r="BZ21" i="24" s="1"/>
  <c r="BW19" i="25"/>
  <c r="CH21" i="24" s="1"/>
  <c r="BP20" i="25"/>
  <c r="BZ22" i="24" s="1"/>
  <c r="BW20" i="25"/>
  <c r="CH22" i="24" s="1"/>
  <c r="BP21" i="25"/>
  <c r="BZ23" i="24" s="1"/>
  <c r="BW21" i="25"/>
  <c r="CH23" i="24" s="1"/>
  <c r="BP22" i="25"/>
  <c r="BZ24" i="24" s="1"/>
  <c r="BW22" i="25"/>
  <c r="CH24" i="24" s="1"/>
  <c r="BP23" i="25"/>
  <c r="BZ25" i="24" s="1"/>
  <c r="BW23" i="25"/>
  <c r="CH25" i="24" s="1"/>
  <c r="BP24" i="25"/>
  <c r="BZ26" i="24" s="1"/>
  <c r="BW24" i="25"/>
  <c r="CH26" i="24" s="1"/>
  <c r="BP25" i="25"/>
  <c r="BZ27" i="24" s="1"/>
  <c r="BW25" i="25"/>
  <c r="CH27" i="24" s="1"/>
  <c r="BP26" i="25"/>
  <c r="BZ28" i="24" s="1"/>
  <c r="BW26" i="25"/>
  <c r="CH28" i="24" s="1"/>
  <c r="CJ17" i="25"/>
  <c r="CV19" i="24" s="1"/>
  <c r="CQ17" i="25"/>
  <c r="DD19" i="24" s="1"/>
  <c r="CJ18" i="25"/>
  <c r="CV20" i="24" s="1"/>
  <c r="CQ18" i="25"/>
  <c r="DD20" i="24" s="1"/>
  <c r="CJ19" i="25"/>
  <c r="CV21" i="24" s="1"/>
  <c r="CQ19" i="25"/>
  <c r="DD21" i="24" s="1"/>
  <c r="O17" i="25"/>
  <c r="H17" i="25"/>
  <c r="CG9" i="24"/>
  <c r="Z8" i="25"/>
  <c r="N8" i="25"/>
  <c r="AB9" i="24"/>
  <c r="O9" i="24"/>
  <c r="B8" i="23"/>
  <c r="B7" i="23"/>
  <c r="B6" i="23"/>
  <c r="B5" i="23"/>
  <c r="B4" i="23"/>
  <c r="C7" i="4"/>
  <c r="C8" i="4"/>
  <c r="H79" i="4"/>
  <c r="I70" i="4"/>
  <c r="I71" i="4"/>
  <c r="I72" i="4"/>
  <c r="I73" i="4"/>
  <c r="I69" i="4"/>
  <c r="H88" i="4"/>
  <c r="I94" i="4"/>
  <c r="I95" i="4"/>
  <c r="I96" i="4"/>
  <c r="I97" i="4"/>
  <c r="I93" i="4"/>
  <c r="H103" i="4"/>
  <c r="H112" i="4"/>
  <c r="H127" i="4"/>
  <c r="I118" i="4"/>
  <c r="I119" i="4"/>
  <c r="I120" i="4"/>
  <c r="I121" i="4"/>
  <c r="J131" i="4"/>
  <c r="H136" i="4"/>
  <c r="H151" i="4"/>
  <c r="I142" i="4"/>
  <c r="I143" i="4"/>
  <c r="I144" i="4"/>
  <c r="I145" i="4"/>
  <c r="I141" i="4"/>
  <c r="H160" i="4"/>
  <c r="J165" i="4"/>
  <c r="I166" i="4"/>
  <c r="I167" i="4"/>
  <c r="I168" i="4"/>
  <c r="I169" i="4"/>
  <c r="H175" i="4"/>
  <c r="H184" i="4"/>
  <c r="T19" i="24" l="1"/>
  <c r="DD22" i="24" s="1"/>
  <c r="CQ20" i="25"/>
  <c r="L19" i="24"/>
  <c r="CV22" i="24" s="1"/>
  <c r="CJ20" i="25"/>
  <c r="I79" i="4"/>
  <c r="R46" i="4"/>
  <c r="S46" i="4"/>
  <c r="I160" i="4"/>
  <c r="I112" i="4"/>
  <c r="I88" i="4"/>
  <c r="I151" i="4"/>
  <c r="I103" i="4"/>
  <c r="I136" i="4"/>
  <c r="I127" i="4"/>
  <c r="I184" i="4"/>
  <c r="I175" i="4"/>
  <c r="J155" i="4"/>
  <c r="H64" i="4" l="1"/>
  <c r="I46" i="4"/>
  <c r="I47" i="4"/>
  <c r="I48" i="4"/>
  <c r="I49" i="4"/>
  <c r="I45" i="4"/>
  <c r="H55" i="4"/>
  <c r="I55" i="4" l="1"/>
  <c r="J45" i="4"/>
  <c r="J35" i="4"/>
  <c r="I22" i="4"/>
  <c r="I23" i="4"/>
  <c r="I24" i="4"/>
  <c r="J21" i="4"/>
  <c r="H40" i="4"/>
  <c r="H31" i="4"/>
  <c r="C9" i="4"/>
  <c r="C10" i="4"/>
  <c r="C11" i="4"/>
  <c r="B7" i="3"/>
  <c r="B258" i="3"/>
  <c r="S45" i="3"/>
  <c r="CQ19" i="8" s="1"/>
  <c r="CZ21" i="24" s="1"/>
  <c r="R45" i="3"/>
  <c r="CJ19" i="8" s="1"/>
  <c r="CR21" i="24" s="1"/>
  <c r="S44" i="3"/>
  <c r="CQ18" i="8" s="1"/>
  <c r="CZ20" i="24" s="1"/>
  <c r="R44" i="3"/>
  <c r="CJ18" i="8" s="1"/>
  <c r="CR20" i="24" s="1"/>
  <c r="S43" i="3"/>
  <c r="CQ17" i="8" s="1"/>
  <c r="CZ19" i="24" s="1"/>
  <c r="R43" i="3"/>
  <c r="CJ17" i="8" s="1"/>
  <c r="CR19" i="24" s="1"/>
  <c r="S42" i="3"/>
  <c r="BW26" i="8" s="1"/>
  <c r="CD28" i="24" s="1"/>
  <c r="R42" i="3"/>
  <c r="BP26" i="8" s="1"/>
  <c r="BV28" i="24" s="1"/>
  <c r="S41" i="3"/>
  <c r="BW25" i="8" s="1"/>
  <c r="CD27" i="24" s="1"/>
  <c r="R41" i="3"/>
  <c r="BP25" i="8" s="1"/>
  <c r="BV27" i="24" s="1"/>
  <c r="S40" i="3"/>
  <c r="BW24" i="8" s="1"/>
  <c r="CD26" i="24" s="1"/>
  <c r="R40" i="3"/>
  <c r="BP24" i="8" s="1"/>
  <c r="BV26" i="24" s="1"/>
  <c r="R39" i="3"/>
  <c r="BP23" i="8" s="1"/>
  <c r="BV25" i="24" s="1"/>
  <c r="S38" i="3"/>
  <c r="BW22" i="8" s="1"/>
  <c r="CD24" i="24" s="1"/>
  <c r="R38" i="3"/>
  <c r="BP22" i="8" s="1"/>
  <c r="BV24" i="24" s="1"/>
  <c r="S37" i="3"/>
  <c r="BW21" i="8" s="1"/>
  <c r="CD23" i="24" s="1"/>
  <c r="R37" i="3"/>
  <c r="BP21" i="8" s="1"/>
  <c r="BV23" i="24" s="1"/>
  <c r="S36" i="3"/>
  <c r="BW20" i="8" s="1"/>
  <c r="CD22" i="24" s="1"/>
  <c r="R36" i="3"/>
  <c r="BP20" i="8" s="1"/>
  <c r="BV22" i="24" s="1"/>
  <c r="S35" i="3"/>
  <c r="BW19" i="8" s="1"/>
  <c r="CD21" i="24" s="1"/>
  <c r="R35" i="3"/>
  <c r="BP19" i="8" s="1"/>
  <c r="BV21" i="24" s="1"/>
  <c r="S34" i="3"/>
  <c r="BW18" i="8" s="1"/>
  <c r="CD20" i="24" s="1"/>
  <c r="R34" i="3"/>
  <c r="BP18" i="8" s="1"/>
  <c r="BV20" i="24" s="1"/>
  <c r="S33" i="3"/>
  <c r="BW17" i="8" s="1"/>
  <c r="CD19" i="24" s="1"/>
  <c r="R33" i="3"/>
  <c r="BP17" i="8" s="1"/>
  <c r="BV19" i="24" s="1"/>
  <c r="S32" i="3"/>
  <c r="BC26" i="8" s="1"/>
  <c r="BH28" i="24" s="1"/>
  <c r="R32" i="3"/>
  <c r="AV26" i="8" s="1"/>
  <c r="AZ28" i="24" s="1"/>
  <c r="S31" i="3"/>
  <c r="BC25" i="8" s="1"/>
  <c r="BH27" i="24" s="1"/>
  <c r="R31" i="3"/>
  <c r="AV25" i="8" s="1"/>
  <c r="AZ27" i="24" s="1"/>
  <c r="S30" i="3"/>
  <c r="BC24" i="8" s="1"/>
  <c r="BH26" i="24" s="1"/>
  <c r="R30" i="3"/>
  <c r="AV24" i="8" s="1"/>
  <c r="AZ26" i="24" s="1"/>
  <c r="S29" i="3"/>
  <c r="BC23" i="8" s="1"/>
  <c r="BH25" i="24" s="1"/>
  <c r="R29" i="3"/>
  <c r="AV23" i="8" s="1"/>
  <c r="AZ25" i="24" s="1"/>
  <c r="S28" i="3"/>
  <c r="BC22" i="8" s="1"/>
  <c r="BH24" i="24" s="1"/>
  <c r="R28" i="3"/>
  <c r="AV22" i="8" s="1"/>
  <c r="AZ24" i="24" s="1"/>
  <c r="S27" i="3"/>
  <c r="BC21" i="8" s="1"/>
  <c r="BH23" i="24" s="1"/>
  <c r="R27" i="3"/>
  <c r="AV21" i="8" s="1"/>
  <c r="AZ23" i="24" s="1"/>
  <c r="S26" i="3"/>
  <c r="BC20" i="8" s="1"/>
  <c r="BH22" i="24" s="1"/>
  <c r="R26" i="3"/>
  <c r="AV20" i="8" s="1"/>
  <c r="AZ22" i="24" s="1"/>
  <c r="S25" i="3"/>
  <c r="BC19" i="8" s="1"/>
  <c r="BH21" i="24" s="1"/>
  <c r="R25" i="3"/>
  <c r="AV19" i="8" s="1"/>
  <c r="AZ21" i="24" s="1"/>
  <c r="S24" i="3"/>
  <c r="BC18" i="8" s="1"/>
  <c r="BH20" i="24" s="1"/>
  <c r="R24" i="3"/>
  <c r="AV18" i="8" s="1"/>
  <c r="AZ20" i="24" s="1"/>
  <c r="S23" i="3"/>
  <c r="BC17" i="8" s="1"/>
  <c r="BH19" i="24" s="1"/>
  <c r="R23" i="3"/>
  <c r="AV17" i="8" s="1"/>
  <c r="AZ19" i="24" s="1"/>
  <c r="S22" i="3"/>
  <c r="AI26" i="8" s="1"/>
  <c r="AL28" i="24" s="1"/>
  <c r="R22" i="3"/>
  <c r="AB26" i="8" s="1"/>
  <c r="AD28" i="24" s="1"/>
  <c r="S21" i="3"/>
  <c r="AI25" i="8" s="1"/>
  <c r="AL27" i="24" s="1"/>
  <c r="R21" i="3"/>
  <c r="AB25" i="8" s="1"/>
  <c r="AD27" i="24" s="1"/>
  <c r="S20" i="3"/>
  <c r="AI24" i="8" s="1"/>
  <c r="AL26" i="24" s="1"/>
  <c r="R20" i="3"/>
  <c r="AB24" i="8" s="1"/>
  <c r="AD26" i="24" s="1"/>
  <c r="S19" i="3"/>
  <c r="AI23" i="8" s="1"/>
  <c r="AL25" i="24" s="1"/>
  <c r="R19" i="3"/>
  <c r="AB23" i="8" s="1"/>
  <c r="AD25" i="24" s="1"/>
  <c r="S18" i="3"/>
  <c r="AI22" i="8" s="1"/>
  <c r="AL24" i="24" s="1"/>
  <c r="R18" i="3"/>
  <c r="AB22" i="8" s="1"/>
  <c r="AD24" i="24" s="1"/>
  <c r="S17" i="3"/>
  <c r="AI21" i="8" s="1"/>
  <c r="AL23" i="24" s="1"/>
  <c r="R17" i="3"/>
  <c r="AB21" i="8" s="1"/>
  <c r="AD23" i="24" s="1"/>
  <c r="S16" i="3"/>
  <c r="AI20" i="8" s="1"/>
  <c r="AL22" i="24" s="1"/>
  <c r="R16" i="3"/>
  <c r="AB20" i="8" s="1"/>
  <c r="AD22" i="24" s="1"/>
  <c r="S15" i="3"/>
  <c r="AI19" i="8" s="1"/>
  <c r="AL21" i="24" s="1"/>
  <c r="R15" i="3"/>
  <c r="AB19" i="8" s="1"/>
  <c r="AD21" i="24" s="1"/>
  <c r="S14" i="3"/>
  <c r="AI18" i="8" s="1"/>
  <c r="AL20" i="24" s="1"/>
  <c r="R14" i="3"/>
  <c r="AB18" i="8" s="1"/>
  <c r="AD20" i="24" s="1"/>
  <c r="S13" i="3"/>
  <c r="AI17" i="8" s="1"/>
  <c r="AL19" i="24" s="1"/>
  <c r="R13" i="3"/>
  <c r="AB17" i="8" s="1"/>
  <c r="AD19" i="24" s="1"/>
  <c r="S12" i="3"/>
  <c r="O26" i="8" s="1"/>
  <c r="P28" i="24" s="1"/>
  <c r="R12" i="3"/>
  <c r="H26" i="8" s="1"/>
  <c r="H28" i="24" s="1"/>
  <c r="S11" i="3"/>
  <c r="O25" i="8" s="1"/>
  <c r="P27" i="24" s="1"/>
  <c r="R11" i="3"/>
  <c r="H25" i="8" s="1"/>
  <c r="H27" i="24" s="1"/>
  <c r="S10" i="3"/>
  <c r="O24" i="8" s="1"/>
  <c r="P26" i="24" s="1"/>
  <c r="R10" i="3"/>
  <c r="H24" i="8" s="1"/>
  <c r="H26" i="24" s="1"/>
  <c r="S9" i="3"/>
  <c r="O23" i="8" s="1"/>
  <c r="P25" i="24" s="1"/>
  <c r="R9" i="3"/>
  <c r="H23" i="8" s="1"/>
  <c r="H25" i="24" s="1"/>
  <c r="S8" i="3"/>
  <c r="O22" i="8" s="1"/>
  <c r="P24" i="24" s="1"/>
  <c r="R8" i="3"/>
  <c r="H22" i="8" s="1"/>
  <c r="H24" i="24" s="1"/>
  <c r="S7" i="3"/>
  <c r="O21" i="8" s="1"/>
  <c r="P23" i="24" s="1"/>
  <c r="R7" i="3"/>
  <c r="H21" i="8" s="1"/>
  <c r="H23" i="24" s="1"/>
  <c r="S6" i="3"/>
  <c r="O20" i="8" s="1"/>
  <c r="P22" i="24" s="1"/>
  <c r="R6" i="3"/>
  <c r="H20" i="8" s="1"/>
  <c r="H22" i="24" s="1"/>
  <c r="S5" i="3"/>
  <c r="O19" i="8" s="1"/>
  <c r="P21" i="24" s="1"/>
  <c r="R5" i="3"/>
  <c r="H19" i="8" s="1"/>
  <c r="H21" i="24" s="1"/>
  <c r="S4" i="3"/>
  <c r="O18" i="8" s="1"/>
  <c r="P20" i="24" s="1"/>
  <c r="R4" i="3"/>
  <c r="H18" i="8" s="1"/>
  <c r="H20" i="24" s="1"/>
  <c r="S3" i="3"/>
  <c r="O17" i="8" s="1"/>
  <c r="P19" i="24" s="1"/>
  <c r="R3" i="3"/>
  <c r="H17" i="8" s="1"/>
  <c r="H19" i="24" s="1"/>
  <c r="G50" i="3"/>
  <c r="I21" i="3"/>
  <c r="I22" i="3"/>
  <c r="I23" i="3"/>
  <c r="I24" i="3"/>
  <c r="G84" i="3"/>
  <c r="I58" i="3"/>
  <c r="I55" i="3"/>
  <c r="I56" i="3"/>
  <c r="I57" i="3"/>
  <c r="I54" i="3"/>
  <c r="I89" i="3"/>
  <c r="I90" i="3"/>
  <c r="I91" i="3"/>
  <c r="I88" i="3"/>
  <c r="G118" i="3"/>
  <c r="I92" i="3"/>
  <c r="I123" i="3"/>
  <c r="I124" i="3"/>
  <c r="I125" i="3"/>
  <c r="I126" i="3"/>
  <c r="G152" i="3"/>
  <c r="S39" i="3" s="1"/>
  <c r="BW23" i="8" s="1"/>
  <c r="CD25" i="24" s="1"/>
  <c r="I122" i="3"/>
  <c r="G186" i="3"/>
  <c r="I157" i="3"/>
  <c r="I158" i="3"/>
  <c r="I159" i="3"/>
  <c r="I160" i="3"/>
  <c r="I156" i="3"/>
  <c r="I192" i="3"/>
  <c r="I193" i="3"/>
  <c r="I194" i="3"/>
  <c r="G220" i="3"/>
  <c r="I191" i="3"/>
  <c r="I190" i="3"/>
  <c r="I225" i="3"/>
  <c r="I226" i="3"/>
  <c r="I228" i="3"/>
  <c r="G254" i="3"/>
  <c r="I227" i="3"/>
  <c r="I224" i="3"/>
  <c r="C258" i="3" l="1"/>
  <c r="D188" i="4"/>
  <c r="H254" i="3"/>
  <c r="H186" i="3"/>
  <c r="I152" i="3"/>
  <c r="H118" i="3"/>
  <c r="CR22" i="24"/>
  <c r="CZ22" i="24"/>
  <c r="I40" i="4"/>
  <c r="CQ20" i="8"/>
  <c r="CJ20" i="8"/>
  <c r="I220" i="3"/>
  <c r="I84" i="3"/>
  <c r="I186" i="3"/>
  <c r="H220" i="3"/>
  <c r="H50" i="3"/>
  <c r="H152" i="3"/>
  <c r="I254" i="3"/>
  <c r="I118" i="3"/>
  <c r="R46" i="3"/>
  <c r="S46" i="3"/>
  <c r="I50" i="3"/>
  <c r="CC8" i="25" l="1"/>
  <c r="CS9" i="24" s="1"/>
  <c r="D258" i="3"/>
  <c r="Z8" i="8"/>
  <c r="J182" i="4"/>
  <c r="J183" i="4"/>
  <c r="J181" i="4"/>
  <c r="J180" i="4"/>
  <c r="J179" i="4"/>
  <c r="J184" i="4" s="1"/>
  <c r="J159" i="4"/>
  <c r="J158" i="4"/>
  <c r="J157" i="4"/>
  <c r="J156" i="4"/>
  <c r="J160" i="4" s="1"/>
  <c r="J135" i="4"/>
  <c r="J134" i="4"/>
  <c r="J133" i="4"/>
  <c r="J132" i="4"/>
  <c r="J111" i="4"/>
  <c r="J110" i="4"/>
  <c r="J109" i="4"/>
  <c r="J108" i="4"/>
  <c r="J87" i="4"/>
  <c r="J86" i="4"/>
  <c r="J85" i="4"/>
  <c r="J84" i="4"/>
  <c r="J63" i="4"/>
  <c r="J61" i="4"/>
  <c r="J38" i="4"/>
  <c r="J39" i="4"/>
  <c r="J37" i="4"/>
  <c r="J36" i="4"/>
  <c r="J136" i="4" l="1"/>
  <c r="J40" i="4"/>
  <c r="J60" i="4"/>
  <c r="I64" i="4"/>
  <c r="J107" i="4"/>
  <c r="J112" i="4" s="1"/>
  <c r="J62" i="4"/>
  <c r="J83" i="4"/>
  <c r="J88" i="4" s="1"/>
  <c r="J59" i="4"/>
  <c r="J64" i="4" l="1"/>
  <c r="J166" i="4"/>
  <c r="J167" i="4"/>
  <c r="J168" i="4"/>
  <c r="J169" i="4"/>
  <c r="J142" i="4"/>
  <c r="J143" i="4"/>
  <c r="J144" i="4"/>
  <c r="J145" i="4"/>
  <c r="J141" i="4"/>
  <c r="J118" i="4"/>
  <c r="J119" i="4"/>
  <c r="J120" i="4"/>
  <c r="J121" i="4"/>
  <c r="J94" i="4"/>
  <c r="J95" i="4"/>
  <c r="J96" i="4"/>
  <c r="J97" i="4"/>
  <c r="J70" i="4"/>
  <c r="J71" i="4"/>
  <c r="J72" i="4"/>
  <c r="J73" i="4"/>
  <c r="J46" i="4"/>
  <c r="J47" i="4"/>
  <c r="J48" i="4"/>
  <c r="J49" i="4"/>
  <c r="J22" i="4"/>
  <c r="J23" i="4"/>
  <c r="J24" i="4"/>
  <c r="J25" i="4"/>
  <c r="N8" i="8"/>
  <c r="BI8" i="8"/>
  <c r="BO9" i="24" s="1"/>
  <c r="J226" i="3"/>
  <c r="J227" i="3"/>
  <c r="J228" i="3"/>
  <c r="J224" i="3"/>
  <c r="J192" i="3"/>
  <c r="J193" i="3"/>
  <c r="J194" i="3"/>
  <c r="J190" i="3"/>
  <c r="J157" i="3"/>
  <c r="J158" i="3"/>
  <c r="J159" i="3"/>
  <c r="J160" i="3"/>
  <c r="J156" i="3"/>
  <c r="J124" i="3"/>
  <c r="J125" i="3"/>
  <c r="J126" i="3"/>
  <c r="J122" i="3"/>
  <c r="J89" i="3"/>
  <c r="J90" i="3"/>
  <c r="J91" i="3"/>
  <c r="J92" i="3"/>
  <c r="J55" i="3"/>
  <c r="J56" i="3"/>
  <c r="J57" i="3"/>
  <c r="J58" i="3"/>
  <c r="J21" i="3"/>
  <c r="J22" i="3"/>
  <c r="J23" i="3"/>
  <c r="J24" i="3"/>
  <c r="B11" i="3"/>
  <c r="B10" i="3"/>
  <c r="B9" i="3"/>
  <c r="B8" i="3"/>
  <c r="J151" i="4" l="1"/>
  <c r="J175" i="4"/>
  <c r="J31" i="4"/>
  <c r="I31" i="4"/>
  <c r="J186" i="3"/>
  <c r="BU8" i="8"/>
  <c r="CA9" i="24" s="1"/>
  <c r="CG8" i="8"/>
  <c r="CM9" i="24" s="1"/>
  <c r="J69" i="4"/>
  <c r="J79" i="4" s="1"/>
  <c r="J123" i="3"/>
  <c r="J152" i="3" s="1"/>
  <c r="J117" i="4"/>
  <c r="J127" i="4" s="1"/>
  <c r="J55" i="4"/>
  <c r="J93" i="4"/>
  <c r="J103" i="4" s="1"/>
  <c r="E188" i="4" l="1"/>
  <c r="J54" i="3"/>
  <c r="J84" i="3" s="1"/>
  <c r="J20" i="3"/>
  <c r="J50" i="3" s="1"/>
  <c r="J191" i="3"/>
  <c r="J220" i="3" s="1"/>
  <c r="J88" i="3"/>
  <c r="J118" i="3" s="1"/>
  <c r="J225" i="3"/>
  <c r="J254" i="3" s="1"/>
  <c r="CM8" i="25" l="1"/>
  <c r="CW8" i="25" s="1"/>
  <c r="DQ9" i="24" s="1"/>
  <c r="E258" i="3"/>
  <c r="F258" i="3" s="1"/>
  <c r="I13" i="23" l="1"/>
  <c r="B14" i="23"/>
  <c r="G13" i="23"/>
  <c r="M13" i="23"/>
  <c r="DE9" i="24"/>
  <c r="K13" i="23"/>
  <c r="J13" i="23"/>
  <c r="H13" i="23"/>
  <c r="CS8" i="8"/>
  <c r="DE8" i="8" s="1"/>
  <c r="DK9" i="24" s="1"/>
  <c r="CY9" i="24" l="1"/>
</calcChain>
</file>

<file path=xl/sharedStrings.xml><?xml version="1.0" encoding="utf-8"?>
<sst xmlns="http://schemas.openxmlformats.org/spreadsheetml/2006/main" count="3509" uniqueCount="216">
  <si>
    <t>基 本 情 報 入 力 シ ー ト</t>
    <phoneticPr fontId="3"/>
  </si>
  <si>
    <t>1.基本情報</t>
    <rPh sb="2" eb="6">
      <t>キホンジョウホウ</t>
    </rPh>
    <phoneticPr fontId="3"/>
  </si>
  <si>
    <t>事業者</t>
    <phoneticPr fontId="3"/>
  </si>
  <si>
    <t>フリガナ</t>
    <phoneticPr fontId="3"/>
  </si>
  <si>
    <t>名称</t>
    <rPh sb="0" eb="2">
      <t>メイショウ</t>
    </rPh>
    <phoneticPr fontId="3"/>
  </si>
  <si>
    <t>事業者
所在地</t>
    <rPh sb="0" eb="3">
      <t>ジギョウシャ</t>
    </rPh>
    <rPh sb="4" eb="7">
      <t>ショザイチ</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</si>
  <si>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</si>
  <si>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</si>
  <si>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</si>
  <si>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</si>
  <si>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事業者
代表者</t>
    <phoneticPr fontId="7"/>
  </si>
  <si>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</si>
  <si>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</si>
  <si>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</si>
  <si>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</si>
  <si>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</si>
  <si>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</si>
  <si>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</si>
  <si>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</si>
  <si>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</si>
  <si>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</si>
  <si>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</si>
  <si>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</si>
  <si>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</si>
  <si>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右手</t>
    <rPh sb="0" eb="2">
      <t>ミギテ</t>
    </rPh>
    <phoneticPr fontId="3"/>
  </si>
  <si>
    <t>太田</t>
    <rPh sb="0" eb="2">
      <t>オオタ</t>
    </rPh>
    <phoneticPr fontId="3"/>
  </si>
  <si>
    <t>海田</t>
    <rPh sb="0" eb="2">
      <t>カイタ</t>
    </rPh>
    <phoneticPr fontId="3"/>
  </si>
  <si>
    <t>真殿</t>
    <rPh sb="0" eb="2">
      <t>マトノ</t>
    </rPh>
    <phoneticPr fontId="3"/>
  </si>
  <si>
    <t>川東</t>
    <rPh sb="0" eb="2">
      <t>カワヒガシ</t>
    </rPh>
    <phoneticPr fontId="3"/>
  </si>
  <si>
    <t>万善</t>
    <rPh sb="0" eb="2">
      <t>マンゼン</t>
    </rPh>
    <phoneticPr fontId="3"/>
  </si>
  <si>
    <t>梶並</t>
    <rPh sb="0" eb="2">
      <t>カジナミ</t>
    </rPh>
    <phoneticPr fontId="3"/>
  </si>
  <si>
    <t>中谷</t>
    <rPh sb="0" eb="2">
      <t>ナカタニ</t>
    </rPh>
    <phoneticPr fontId="3"/>
  </si>
  <si>
    <t>国貞</t>
    <rPh sb="0" eb="2">
      <t>クニサダ</t>
    </rPh>
    <phoneticPr fontId="3"/>
  </si>
  <si>
    <t>楮</t>
    <rPh sb="0" eb="1">
      <t>コウゾ</t>
    </rPh>
    <phoneticPr fontId="3"/>
  </si>
  <si>
    <t>野原</t>
    <rPh sb="0" eb="2">
      <t>ノハラ</t>
    </rPh>
    <phoneticPr fontId="3"/>
  </si>
  <si>
    <t>鈴家</t>
    <rPh sb="0" eb="2">
      <t>スズケ</t>
    </rPh>
    <phoneticPr fontId="3"/>
  </si>
  <si>
    <t>東谷上</t>
    <rPh sb="0" eb="2">
      <t>ヒガシタニ</t>
    </rPh>
    <rPh sb="2" eb="3">
      <t>ウエ</t>
    </rPh>
    <phoneticPr fontId="3"/>
  </si>
  <si>
    <t>東青野</t>
    <rPh sb="0" eb="1">
      <t>ヒガシ</t>
    </rPh>
    <rPh sb="1" eb="2">
      <t>アオ</t>
    </rPh>
    <rPh sb="2" eb="3">
      <t>ノ</t>
    </rPh>
    <phoneticPr fontId="3"/>
  </si>
  <si>
    <t>田渕</t>
    <rPh sb="0" eb="2">
      <t>タブチ</t>
    </rPh>
    <phoneticPr fontId="3"/>
  </si>
  <si>
    <t>東谷下</t>
    <rPh sb="0" eb="2">
      <t>ヒガシタニ</t>
    </rPh>
    <rPh sb="2" eb="3">
      <t>シタ</t>
    </rPh>
    <phoneticPr fontId="3"/>
  </si>
  <si>
    <t>東吉田</t>
    <rPh sb="0" eb="1">
      <t>ヒガシ</t>
    </rPh>
    <rPh sb="1" eb="3">
      <t>ヨシダ</t>
    </rPh>
    <phoneticPr fontId="3"/>
  </si>
  <si>
    <t>柿ケ原</t>
    <rPh sb="0" eb="3">
      <t>カキガハラ</t>
    </rPh>
    <phoneticPr fontId="3"/>
  </si>
  <si>
    <t>長谷内</t>
    <rPh sb="0" eb="3">
      <t>ハセウチ</t>
    </rPh>
    <phoneticPr fontId="3"/>
  </si>
  <si>
    <t>北原</t>
    <rPh sb="0" eb="2">
      <t>キタバラ</t>
    </rPh>
    <phoneticPr fontId="3"/>
  </si>
  <si>
    <t>尾谷</t>
    <rPh sb="0" eb="2">
      <t>オタニ</t>
    </rPh>
    <phoneticPr fontId="3"/>
  </si>
  <si>
    <t>馬形</t>
    <rPh sb="0" eb="1">
      <t>ウマ</t>
    </rPh>
    <rPh sb="1" eb="2">
      <t>カタチ</t>
    </rPh>
    <phoneticPr fontId="3"/>
  </si>
  <si>
    <t>友野</t>
    <rPh sb="0" eb="1">
      <t>トモ</t>
    </rPh>
    <phoneticPr fontId="3"/>
  </si>
  <si>
    <t>上山</t>
    <rPh sb="0" eb="2">
      <t>ウエヤマ</t>
    </rPh>
    <phoneticPr fontId="3"/>
  </si>
  <si>
    <t>宗掛</t>
    <rPh sb="0" eb="2">
      <t>ムナカケ</t>
    </rPh>
    <phoneticPr fontId="3"/>
  </si>
  <si>
    <t>山口</t>
    <rPh sb="0" eb="2">
      <t>ヤマグチ</t>
    </rPh>
    <phoneticPr fontId="3"/>
  </si>
  <si>
    <t>中川</t>
    <rPh sb="0" eb="2">
      <t>ナカガワ</t>
    </rPh>
    <phoneticPr fontId="3"/>
  </si>
  <si>
    <t>川上</t>
    <rPh sb="0" eb="2">
      <t>カワカミ</t>
    </rPh>
    <phoneticPr fontId="3"/>
  </si>
  <si>
    <t>山外野</t>
    <rPh sb="0" eb="1">
      <t>ヤマ</t>
    </rPh>
    <rPh sb="1" eb="2">
      <t>ソト</t>
    </rPh>
    <phoneticPr fontId="3"/>
  </si>
  <si>
    <t>横尾</t>
    <rPh sb="0" eb="2">
      <t>ヨコオ</t>
    </rPh>
    <phoneticPr fontId="3"/>
  </si>
  <si>
    <t>滝</t>
    <rPh sb="0" eb="1">
      <t>タキ</t>
    </rPh>
    <phoneticPr fontId="3"/>
  </si>
  <si>
    <t>大原</t>
    <rPh sb="0" eb="2">
      <t>オオハラ</t>
    </rPh>
    <phoneticPr fontId="3"/>
  </si>
  <si>
    <t>北</t>
    <rPh sb="0" eb="1">
      <t>キタ</t>
    </rPh>
    <phoneticPr fontId="3"/>
  </si>
  <si>
    <t>野形</t>
    <rPh sb="0" eb="1">
      <t>ノ</t>
    </rPh>
    <rPh sb="1" eb="2">
      <t>カタチ</t>
    </rPh>
    <phoneticPr fontId="3"/>
  </si>
  <si>
    <t>猪臥</t>
    <rPh sb="0" eb="1">
      <t>イノシシ</t>
    </rPh>
    <rPh sb="1" eb="2">
      <t>フ</t>
    </rPh>
    <phoneticPr fontId="3"/>
  </si>
  <si>
    <t>南</t>
    <rPh sb="0" eb="1">
      <t>ミナミ</t>
    </rPh>
    <phoneticPr fontId="3"/>
  </si>
  <si>
    <t>桂坪</t>
    <rPh sb="0" eb="2">
      <t>カツラツボ</t>
    </rPh>
    <phoneticPr fontId="3"/>
  </si>
  <si>
    <t>海内</t>
    <rPh sb="0" eb="2">
      <t>ミウチ</t>
    </rPh>
    <phoneticPr fontId="3"/>
  </si>
  <si>
    <t>滝宮</t>
    <rPh sb="0" eb="2">
      <t>タキノミヤ</t>
    </rPh>
    <phoneticPr fontId="3"/>
  </si>
  <si>
    <t>笹岡</t>
    <rPh sb="0" eb="2">
      <t>ササオカ</t>
    </rPh>
    <phoneticPr fontId="3"/>
  </si>
  <si>
    <t>平田</t>
    <rPh sb="0" eb="2">
      <t>ヒラタ</t>
    </rPh>
    <phoneticPr fontId="3"/>
  </si>
  <si>
    <t>後山</t>
    <rPh sb="0" eb="2">
      <t>ウシロヤマ</t>
    </rPh>
    <phoneticPr fontId="3"/>
  </si>
  <si>
    <t>巨勢</t>
    <rPh sb="0" eb="2">
      <t>コセ</t>
    </rPh>
    <phoneticPr fontId="3"/>
  </si>
  <si>
    <t>特別地域加算対象地域一覧</t>
    <rPh sb="0" eb="2">
      <t>トクベツ</t>
    </rPh>
    <rPh sb="2" eb="4">
      <t>チイキ</t>
    </rPh>
    <rPh sb="4" eb="6">
      <t>カサン</t>
    </rPh>
    <rPh sb="6" eb="10">
      <t>タイショウチイキ</t>
    </rPh>
    <rPh sb="10" eb="12">
      <t>イチラン</t>
    </rPh>
    <phoneticPr fontId="3"/>
  </si>
  <si>
    <t>令和　　　年　　　月　　　日</t>
    <phoneticPr fontId="3"/>
  </si>
  <si>
    <t>　美作市長　様</t>
    <phoneticPr fontId="3"/>
  </si>
  <si>
    <t>1.事業所情報</t>
    <rPh sb="2" eb="5">
      <t>ジギョウショ</t>
    </rPh>
    <rPh sb="5" eb="7">
      <t>ジョウホウ</t>
    </rPh>
    <phoneticPr fontId="3"/>
  </si>
  <si>
    <t>加算区分</t>
    <rPh sb="0" eb="4">
      <t>カサンクブン</t>
    </rPh>
    <phoneticPr fontId="3"/>
  </si>
  <si>
    <t>大型規模型リハビリテーション費</t>
    <phoneticPr fontId="3"/>
  </si>
  <si>
    <t>サービス提供時間</t>
  </si>
  <si>
    <t>（7）所要時間7時間以上8時間未満の場合</t>
    <rPh sb="3" eb="5">
      <t>ショヨウ</t>
    </rPh>
    <rPh sb="5" eb="7">
      <t>ジカン</t>
    </rPh>
    <rPh sb="8" eb="12">
      <t>ジカンイジョウ</t>
    </rPh>
    <rPh sb="13" eb="17">
      <t>ジカンミマン</t>
    </rPh>
    <rPh sb="18" eb="20">
      <t>バアイ</t>
    </rPh>
    <phoneticPr fontId="3"/>
  </si>
  <si>
    <t>別にサービス提供時間を定める場合（1）</t>
    <rPh sb="0" eb="1">
      <t>ベツ</t>
    </rPh>
    <rPh sb="6" eb="10">
      <t>テイキョウジカン</t>
    </rPh>
    <rPh sb="11" eb="12">
      <t>サダ</t>
    </rPh>
    <rPh sb="14" eb="16">
      <t>バアイ</t>
    </rPh>
    <phoneticPr fontId="3"/>
  </si>
  <si>
    <t>（3）所要時間3時間以上4時間未満の場合</t>
    <rPh sb="3" eb="5">
      <t>ショヨウ</t>
    </rPh>
    <rPh sb="5" eb="7">
      <t>ジカン</t>
    </rPh>
    <rPh sb="8" eb="12">
      <t>ジカンイジョウ</t>
    </rPh>
    <rPh sb="13" eb="17">
      <t>ジカンミマン</t>
    </rPh>
    <rPh sb="18" eb="20">
      <t>バアイ</t>
    </rPh>
    <phoneticPr fontId="3"/>
  </si>
  <si>
    <t>別にサービス提供時間を定める場合（2）</t>
    <rPh sb="0" eb="1">
      <t>ベツ</t>
    </rPh>
    <rPh sb="6" eb="10">
      <t>テイキョウジカン</t>
    </rPh>
    <rPh sb="11" eb="12">
      <t>サダ</t>
    </rPh>
    <rPh sb="14" eb="16">
      <t>バアイ</t>
    </rPh>
    <phoneticPr fontId="3"/>
  </si>
  <si>
    <t>（6）所要時間6時間以上7時間未満の場合</t>
    <rPh sb="3" eb="5">
      <t>ショヨウ</t>
    </rPh>
    <rPh sb="5" eb="7">
      <t>ジカン</t>
    </rPh>
    <rPh sb="8" eb="12">
      <t>ジカンイジョウ</t>
    </rPh>
    <rPh sb="13" eb="17">
      <t>ジカンミマン</t>
    </rPh>
    <rPh sb="18" eb="20">
      <t>バアイ</t>
    </rPh>
    <phoneticPr fontId="3"/>
  </si>
  <si>
    <t>（1）所要時間3時間以上4時間未満の場合</t>
  </si>
  <si>
    <t>地区名</t>
    <rPh sb="0" eb="2">
      <t>チク</t>
    </rPh>
    <rPh sb="2" eb="3">
      <t>メイ</t>
    </rPh>
    <phoneticPr fontId="3"/>
  </si>
  <si>
    <t>要介護度</t>
    <rPh sb="0" eb="3">
      <t>ヨウカイゴ</t>
    </rPh>
    <rPh sb="3" eb="4">
      <t>ド</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</si>
  <si>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</si>
  <si>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</si>
  <si>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①要介護1</t>
    <rPh sb="1" eb="4">
      <t>ヨウカイゴ</t>
    </rPh>
    <phoneticPr fontId="3"/>
  </si>
  <si>
    <t>④要介護4</t>
    <rPh sb="1" eb="4">
      <t>ヨウカイゴ</t>
    </rPh>
    <phoneticPr fontId="3"/>
  </si>
  <si>
    <t>合計</t>
    <rPh sb="0" eb="2">
      <t>ゴウケイ</t>
    </rPh>
    <phoneticPr fontId="3"/>
  </si>
  <si>
    <t>（2）所要時間2時間以上3時間未満の場合</t>
  </si>
  <si>
    <t>（3）所要時間3時間以上4時間未満の場合</t>
  </si>
  <si>
    <t>（4）所要時間4時間以上5時間未満の場合</t>
  </si>
  <si>
    <t>（5）所要時間5時間以上6時間未満の場合</t>
  </si>
  <si>
    <t>（6）所要時間6時間以上7時間未満の場合</t>
  </si>
  <si>
    <t>（7）所要時間7時間以上8時間未満の場合</t>
  </si>
  <si>
    <t>3.集計</t>
    <rPh sb="2" eb="4">
      <t>シュウケイ</t>
    </rPh>
    <phoneticPr fontId="3"/>
  </si>
  <si>
    <t>対象地区数</t>
    <rPh sb="0" eb="2">
      <t>タイショウ</t>
    </rPh>
    <rPh sb="2" eb="5">
      <t>チクスウ</t>
    </rPh>
    <phoneticPr fontId="3"/>
  </si>
  <si>
    <t>（1）所要時間1時間以上2時間未満の場合</t>
  </si>
  <si>
    <t>被保険者番号</t>
    <rPh sb="0" eb="4">
      <t>ヒホケンシャ</t>
    </rPh>
    <rPh sb="4" eb="6">
      <t>バンゴウ</t>
    </rPh>
    <phoneticPr fontId="3"/>
  </si>
  <si>
    <t>被保険者氏名</t>
  </si>
  <si>
    <t>サービス
提供回数</t>
    <phoneticPr fontId="3"/>
  </si>
  <si>
    <t>対象者数</t>
    <rPh sb="0" eb="3">
      <t>タイショウシャ</t>
    </rPh>
    <rPh sb="3" eb="4">
      <t>スウ</t>
    </rPh>
    <phoneticPr fontId="3"/>
  </si>
  <si>
    <t>通所リハビリテーション費</t>
    <phoneticPr fontId="3"/>
  </si>
  <si>
    <t>介護度</t>
    <rPh sb="0" eb="3">
      <t>カイゴド</t>
    </rPh>
    <phoneticPr fontId="3"/>
  </si>
  <si>
    <t>イ　通常規模型リハビリテーション費</t>
    <rPh sb="2" eb="4">
      <t>ツウジョウ</t>
    </rPh>
    <rPh sb="4" eb="6">
      <t>キボ</t>
    </rPh>
    <rPh sb="6" eb="7">
      <t>ガタ</t>
    </rPh>
    <rPh sb="16" eb="17">
      <t>ヒ</t>
    </rPh>
    <phoneticPr fontId="3"/>
  </si>
  <si>
    <t>ロ　大型規模型リハビリテーション費</t>
    <rPh sb="2" eb="4">
      <t>オオガタ</t>
    </rPh>
    <rPh sb="4" eb="6">
      <t>キボ</t>
    </rPh>
    <rPh sb="6" eb="7">
      <t>ガタ</t>
    </rPh>
    <rPh sb="16" eb="17">
      <t>ヒ</t>
    </rPh>
    <phoneticPr fontId="3"/>
  </si>
  <si>
    <t>②要介護2</t>
    <rPh sb="1" eb="4">
      <t>ヨウカイゴ</t>
    </rPh>
    <phoneticPr fontId="3"/>
  </si>
  <si>
    <t>③要介護3</t>
    <rPh sb="1" eb="4">
      <t>ヨウカイゴ</t>
    </rPh>
    <phoneticPr fontId="3"/>
  </si>
  <si>
    <t>サービス提供時間</t>
    <rPh sb="4" eb="8">
      <t>テイキョウジカン</t>
    </rPh>
    <phoneticPr fontId="3"/>
  </si>
  <si>
    <t>⑤要介護5</t>
    <rPh sb="1" eb="4">
      <t>ヨウカイゴ</t>
    </rPh>
    <phoneticPr fontId="3"/>
  </si>
  <si>
    <t>（1）所要時間1時間以上2時間未満の場合</t>
    <rPh sb="3" eb="5">
      <t>ショヨウ</t>
    </rPh>
    <rPh sb="5" eb="7">
      <t>ジカン</t>
    </rPh>
    <rPh sb="8" eb="12">
      <t>ジカンイジョウ</t>
    </rPh>
    <rPh sb="13" eb="17">
      <t>ジカンミマン</t>
    </rPh>
    <rPh sb="18" eb="20">
      <t>バアイ</t>
    </rPh>
    <phoneticPr fontId="3"/>
  </si>
  <si>
    <t>（2）所要時間2時間以上3時間未満の場合</t>
    <rPh sb="3" eb="5">
      <t>ショヨウ</t>
    </rPh>
    <rPh sb="5" eb="7">
      <t>ジカン</t>
    </rPh>
    <rPh sb="8" eb="12">
      <t>ジカンイジョウ</t>
    </rPh>
    <rPh sb="13" eb="17">
      <t>ジカンミマン</t>
    </rPh>
    <rPh sb="18" eb="20">
      <t>バアイ</t>
    </rPh>
    <phoneticPr fontId="3"/>
  </si>
  <si>
    <t>（4）所要時間4時間以上5時間未満の場合</t>
    <rPh sb="3" eb="5">
      <t>ショヨウ</t>
    </rPh>
    <rPh sb="5" eb="7">
      <t>ジカン</t>
    </rPh>
    <rPh sb="8" eb="12">
      <t>ジカンイジョウ</t>
    </rPh>
    <rPh sb="13" eb="17">
      <t>ジカンミマン</t>
    </rPh>
    <rPh sb="18" eb="20">
      <t>バアイ</t>
    </rPh>
    <phoneticPr fontId="3"/>
  </si>
  <si>
    <t>（5）所要時間5時間以上6時間未満の場合</t>
    <rPh sb="3" eb="5">
      <t>ショヨウ</t>
    </rPh>
    <rPh sb="5" eb="7">
      <t>ジカン</t>
    </rPh>
    <rPh sb="8" eb="12">
      <t>ジカンイジョウ</t>
    </rPh>
    <rPh sb="13" eb="17">
      <t>ジカンミマン</t>
    </rPh>
    <rPh sb="18" eb="20">
      <t>バアイ</t>
    </rPh>
    <phoneticPr fontId="3"/>
  </si>
  <si>
    <t>イ　通常規模型リハビリテーション費</t>
  </si>
  <si>
    <t>ロ　大型規模型リハビリテーション費</t>
  </si>
  <si>
    <t>（2）所要時間2時間以上3時間未満の場合</t>
    <phoneticPr fontId="3"/>
  </si>
  <si>
    <t>（6）所要時間8時間以上9時間未満の場合</t>
    <rPh sb="3" eb="5">
      <t>ショヨウ</t>
    </rPh>
    <rPh sb="5" eb="7">
      <t>ジカン</t>
    </rPh>
    <rPh sb="8" eb="12">
      <t>ジカンイジョウ</t>
    </rPh>
    <rPh sb="13" eb="17">
      <t>ジカンミマン</t>
    </rPh>
    <rPh sb="18" eb="20">
      <t>バアイ</t>
    </rPh>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</si>
  <si>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</si>
  <si>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</si>
  <si>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</si>
  <si>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</si>
  <si>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</si>
  <si>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</si>
  <si>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</si>
  <si>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</si>
  <si>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</si>
  <si>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</si>
  <si>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</si>
  <si>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対象者人数</t>
    <rPh sb="0" eb="3">
      <t>タイショウシャ</t>
    </rPh>
    <rPh sb="3" eb="5">
      <t>ニンズウ</t>
    </rPh>
    <phoneticPr fontId="3"/>
  </si>
  <si>
    <t>サービス
提供回数</t>
    <rPh sb="5" eb="7">
      <t>テイキョウ</t>
    </rPh>
    <rPh sb="7" eb="9">
      <t>カイスウ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</si>
  <si>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</si>
  <si>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</si>
  <si>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</si>
  <si>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</si>
  <si>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</si>
  <si>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</si>
  <si>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</si>
  <si>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年間計画内訳</t>
    <rPh sb="0" eb="2">
      <t>ネンカン</t>
    </rPh>
    <rPh sb="2" eb="4">
      <t>ケイカク</t>
    </rPh>
    <rPh sb="4" eb="6">
      <t>ウチワケ</t>
    </rPh>
    <phoneticPr fontId="3"/>
  </si>
  <si>
    <t>対象人数</t>
    <rPh sb="0" eb="4">
      <t>タイショウニンズウ</t>
    </rPh>
    <phoneticPr fontId="3"/>
  </si>
  <si>
    <t>※片道のみ送迎を行った場合</t>
  </si>
  <si>
    <t>被保険者氏名</t>
    <rPh sb="0" eb="4">
      <t>ヒホケンシャ</t>
    </rPh>
    <rPh sb="4" eb="6">
      <t>シメイ</t>
    </rPh>
    <phoneticPr fontId="3"/>
  </si>
  <si>
    <t>2. 実績内訳</t>
    <phoneticPr fontId="3"/>
  </si>
  <si>
    <t>※往復の送迎を行った場合　（片道のみ送迎を行った場合は下記別表に入力すること）</t>
    <rPh sb="1" eb="3">
      <t>オウフク</t>
    </rPh>
    <rPh sb="4" eb="6">
      <t>ソウゲイ</t>
    </rPh>
    <rPh sb="7" eb="8">
      <t>オコナ</t>
    </rPh>
    <rPh sb="10" eb="12">
      <t>バアイ</t>
    </rPh>
    <rPh sb="14" eb="16">
      <t>カタミチ</t>
    </rPh>
    <rPh sb="18" eb="20">
      <t>ソウゲイ</t>
    </rPh>
    <rPh sb="21" eb="22">
      <t>オコナ</t>
    </rPh>
    <rPh sb="24" eb="26">
      <t>バアイ</t>
    </rPh>
    <rPh sb="27" eb="29">
      <t>カキ</t>
    </rPh>
    <rPh sb="29" eb="31">
      <t>ベッピョウ</t>
    </rPh>
    <rPh sb="32" eb="34">
      <t>ニュウリョク</t>
    </rPh>
    <phoneticPr fontId="3"/>
  </si>
  <si>
    <t>年 間 実 施 計 画 （通所リハビリテーション事業所用、大型規模型リハビリテーション費）</t>
    <phoneticPr fontId="3"/>
  </si>
  <si>
    <t>実 施 状 況 報 告 明 細 書 （通所リハビリテーション事業所用、大型規模型リハビリテーション費） 令和８年４月分</t>
  </si>
  <si>
    <t xml:space="preserve"> （通所リハビリテーション事業所用、大型規模型リハビリテーション費）</t>
    <phoneticPr fontId="3"/>
  </si>
  <si>
    <t>特別地域加算対象地域内に居住する利用者を対象に行う場合用</t>
    <phoneticPr fontId="3"/>
  </si>
  <si>
    <t>別表第1の1　区分1　移動に片道20分以上の時間を要するサービス（特別地域加算対象地域内に居住する利用者を対象に行う場合）</t>
    <phoneticPr fontId="3"/>
  </si>
  <si>
    <t>基準額(月)</t>
    <rPh sb="0" eb="3">
      <t>キジュンガク</t>
    </rPh>
    <rPh sb="4" eb="5">
      <t>ツキ</t>
    </rPh>
    <phoneticPr fontId="3"/>
  </si>
  <si>
    <t>基準額(年)</t>
    <rPh sb="0" eb="3">
      <t>キジュンガク</t>
    </rPh>
    <rPh sb="4" eb="5">
      <t>ネン</t>
    </rPh>
    <phoneticPr fontId="3"/>
  </si>
  <si>
    <t>要介護1</t>
    <rPh sb="0" eb="3">
      <t>ヨウカイゴ</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</si>
  <si>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</si>
  <si>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</si>
  <si>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</si>
  <si>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</si>
  <si>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申請額
チェック</t>
    <rPh sb="0" eb="2">
      <t>シンセイ</t>
    </rPh>
    <rPh sb="2" eb="3">
      <t>ガク</t>
    </rPh>
    <phoneticPr fontId="3"/>
  </si>
  <si>
    <t>月間
予定回数</t>
    <phoneticPr fontId="3"/>
  </si>
  <si>
    <t>附表１－３</t>
    <phoneticPr fontId="3"/>
  </si>
  <si>
    <t>2.年間実施計画明細</t>
    <phoneticPr fontId="3"/>
  </si>
  <si>
    <t>附表１－２</t>
    <phoneticPr fontId="18"/>
  </si>
  <si>
    <t>補助対象事業区分</t>
    <rPh sb="0" eb="2">
      <t>ホジョ</t>
    </rPh>
    <rPh sb="2" eb="4">
      <t>タイショウ</t>
    </rPh>
    <rPh sb="4" eb="6">
      <t>ジギョウ</t>
    </rPh>
    <rPh sb="6" eb="8">
      <t>クブン</t>
    </rPh>
    <phoneticPr fontId="3"/>
  </si>
  <si>
    <t>附表2</t>
  </si>
  <si>
    <t>所要時間1時間以上2時間未満の場合</t>
    <phoneticPr fontId="3"/>
  </si>
  <si>
    <r>
      <t xml:space="preserve">サービス
提供回数
</t>
    </r>
    <r>
      <rPr>
        <b/>
        <sz val="12"/>
        <color rgb="FFFF0000"/>
        <rFont val="BIZ UDPゴシック"/>
        <family val="3"/>
        <charset val="128"/>
      </rPr>
      <t>※片道のみ</t>
    </r>
    <phoneticPr fontId="3"/>
  </si>
  <si>
    <t>所要時間2時間以上3時間未満の場合</t>
    <phoneticPr fontId="3"/>
  </si>
  <si>
    <t>所要時間3時間以上4時間未満の場合</t>
    <phoneticPr fontId="3"/>
  </si>
  <si>
    <t>所要時間4時間以上5時間未満の場合</t>
    <phoneticPr fontId="3"/>
  </si>
  <si>
    <t>所要時間5時間以上6時間未満の場合</t>
    <phoneticPr fontId="3"/>
  </si>
  <si>
    <t>所要時間6時間以上7時間未満の場合</t>
    <phoneticPr fontId="3"/>
  </si>
  <si>
    <t>所要時間7時間以上8時間未満の場合</t>
    <phoneticPr fontId="3"/>
  </si>
  <si>
    <t>実 施 状 況 報 告 明 細 書 （通所リハビリテーション事業所用、大型規模型リハビリテーション費） 令和８年９月分</t>
    <phoneticPr fontId="3"/>
  </si>
  <si>
    <t>実 施 状 況 報 告 明 細 書 （通所リハビリテーション事業所用、大型規模型リハビリテーション費） 令和８年10月分</t>
    <phoneticPr fontId="3"/>
  </si>
  <si>
    <t>実 施 状 況 報 告 明 細 書 （通所リハビリテーション事業所用、大型規模型リハビリテーション費） 令和８年11月分</t>
    <phoneticPr fontId="3"/>
  </si>
  <si>
    <t>実 施 状 況 報 告 明 細 書 （通所リハビリテーション事業所用、大型規模型リハビリテーション費） 令和８年12月分</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</si>
  <si>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</si>
  <si>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</si>
  <si>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</si>
  <si>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</si>
  <si>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４月</t>
    <rPh sb="1" eb="2">
      <t>ガツ</t>
    </rPh>
    <phoneticPr fontId="3"/>
  </si>
  <si>
    <t>５月</t>
  </si>
  <si>
    <t>６月</t>
  </si>
  <si>
    <t>７月</t>
  </si>
  <si>
    <t>８月</t>
  </si>
  <si>
    <t>９月</t>
  </si>
  <si>
    <t>１０月</t>
  </si>
  <si>
    <t>１１月</t>
  </si>
  <si>
    <t>１２月</t>
  </si>
  <si>
    <t>１月</t>
  </si>
  <si>
    <t>２月</t>
  </si>
  <si>
    <t>３月</t>
  </si>
  <si>
    <t>基準額</t>
    <rPh sb="0" eb="2">
      <t>キジュン</t>
    </rPh>
    <rPh sb="2" eb="3">
      <t>ガク</t>
    </rPh>
    <phoneticPr fontId="3"/>
  </si>
  <si>
    <t>累積</t>
    <rPh sb="0" eb="2">
      <t>ルイセキ</t>
    </rPh>
    <phoneticPr fontId="3"/>
  </si>
  <si>
    <t>申請可否チェック</t>
    <rPh sb="2" eb="4">
      <t>カヒ</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</si>
  <si>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</si>
  <si>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</si>
  <si>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</si>
  <si>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</si>
  <si>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</si>
  <si>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</si>
  <si>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</si>
  <si>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</si>
  <si>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</si>
  <si>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附表５－１</t>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</si>
  <si>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</si>
  <si>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</si>
  <si>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</si>
  <si>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</si>
  <si>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附表１－１</t>
  </si>
  <si>
    <t>実 施 状 況 報 告 明 細 書 （通所リハビリテーション事業所用、大型規模型リハビリテーション費） 令和８年５月分</t>
    <phoneticPr fontId="3"/>
  </si>
  <si>
    <t>実 施 状 況 報 告 明 細 書 （通所リハビリテーション事業所用、大型規模型リハビリテーション費） 令和８年６月分</t>
    <phoneticPr fontId="3"/>
  </si>
  <si>
    <t>実 施 状 況 報 告 明 細 書 （通所リハビリテーション事業所用、大型規模型リハビリテーション費） 令和８年７月分</t>
    <phoneticPr fontId="3"/>
  </si>
  <si>
    <t>実 施 状 況 報 告 明 細 書 （通所リハビリテーション事業所用、大型規模型リハビリテーション費） 令和８年８月分</t>
    <phoneticPr fontId="3"/>
  </si>
  <si>
    <t>実 施 状 況 報 告 明 細 書 （通所リハビリテーション事業所用、大型規模型リハビリテーション費） 令和９年１月分</t>
    <phoneticPr fontId="3"/>
  </si>
  <si>
    <t>実 施 状 況 報 告 明 細 書 （通所リハビリテーション事業所用、大型規模型リハビリテーション費） 令和９年２月分</t>
    <phoneticPr fontId="3"/>
  </si>
  <si>
    <t>実 施 状 況 報 告 明 細 書 （通所リハビリテーション事業所用、大型規模型リハビリテーション費） 令和９年３月分</t>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</si>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</sst>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sz val="12"/>
      <color rgb="FF000000"/>
      <name val="BIZ UDPゴシック"/>
      <family val="3"/>
      <charset val="128"/>
    </font>
    <font>
      <b/>
      <sz val="14"/>
      <color rgb="FFFF0000"/>
      <name val="BIZ UDPゴシック"/>
      <family val="3"/>
      <charset val="128"/>
    </font>
    <font>
      <b/>
      <sz val="12"/>
      <color rgb="FFFF0000"/>
      <name val="BIZ UDPゴシック"/>
      <family val="3"/>
      <charset val="128"/>
    </font>
    <font>
      <sz val="6"/>
      <name val="游ゴシック"/>
      <family val="2"/>
      <charset val="128"/>
      <scheme val="minor"/>
    </font>
    <font>
      <b/>
      <sz val="14"/>
      <color theme="1"/>
      <name val="BIZ UDPゴシック"/>
      <family val="3"/>
      <charset val="128"/>
    </font>
    <font>
      <sz val="14"/>
      <color theme="1"/>
      <name val="BIZ UDP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sz val="12"/>
      <name val="BIZ UDPゴシック"/>
      <family val="3"/>
      <charset val="128"/>
    </font>
    <font>
      <sz val="11"/>
      <name val="BIZ UDPゴシック"/>
      <family val="3"/>
      <charset val="128"/>
    </font>
  </fonts>
  <fills count="3">
    <fill>
      <patternFill patternType="none"/>
    </fill>
    <fill>
      <patternFill patternType="gray125"/>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31">
    <xf numFmtId="0" fontId="0" fillId="0" borderId="0" xfId="0"/>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38" fontId="0" fillId="0" borderId="8" xfId="1" applyFont="1" applyBorder="1" applyAlignment="1"/>
    <xf numFmtId="38" fontId="0" fillId="0" borderId="0" xfId="1" applyFont="1" applyAlignment="1"/>
    <xf numFmtId="38" fontId="0" fillId="0" borderId="13" xfId="1" applyFont="1" applyFill="1" applyBorder="1" applyAlignment="1"/>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21" fillId="0" borderId="8" xfId="0" applyFont="1" applyBorder="1" applyAlignment="1">
      <alignment horizontal="center" vertical="center"/>
    </xf>
    <xf numFmtId="0" fontId="22"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22" fillId="0" borderId="0" xfId="0" applyFont="1"/>
    <xf numFmtId="0" fontId="2" fillId="0" borderId="0" xfId="0" applyFont="1" applyFill="1" applyBorder="1" applyAlignment="1">
      <alignment horizontal="center" vertical="center"/>
    </xf>
    <xf numFmtId="38" fontId="2" fillId="0" borderId="0" xfId="0" applyNumberFormat="1"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horizontal="center" vertical="center" shrinkToFit="1"/>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20"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19" fillId="0" borderId="0" xfId="0" applyFont="1" applyFill="1" applyAlignment="1">
      <alignment horizontal="left" vertical="center"/>
    </xf>
    <xf numFmtId="0" fontId="2" fillId="0" borderId="8" xfId="0" applyFont="1" applyFill="1" applyBorder="1" applyAlignment="1">
      <alignment horizontal="left" vertical="center"/>
    </xf>
    <xf numFmtId="0" fontId="2" fillId="0" borderId="8" xfId="0" applyFont="1" applyFill="1" applyBorder="1" applyAlignment="1">
      <alignment vertical="center"/>
    </xf>
    <xf numFmtId="0" fontId="2" fillId="0" borderId="8" xfId="0" applyFont="1" applyFill="1" applyBorder="1" applyAlignment="1">
      <alignment vertical="center" wrapText="1"/>
    </xf>
    <xf numFmtId="0" fontId="19" fillId="0" borderId="0" xfId="0" applyFont="1" applyFill="1" applyAlignment="1">
      <alignment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38" fontId="2" fillId="0" borderId="8" xfId="0" applyNumberFormat="1"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0" fontId="2" fillId="0" borderId="0" xfId="0" applyFont="1" applyFill="1" applyAlignment="1">
      <alignment vertical="center" shrinkToFit="1"/>
    </xf>
    <xf numFmtId="0" fontId="2" fillId="0" borderId="8" xfId="0" applyFont="1" applyFill="1" applyBorder="1" applyAlignment="1">
      <alignment horizontal="center" vertical="center" shrinkToFit="1"/>
    </xf>
    <xf numFmtId="38" fontId="2" fillId="0" borderId="8" xfId="1" applyFont="1" applyFill="1" applyBorder="1" applyAlignment="1">
      <alignment vertical="center" shrinkToFit="1"/>
    </xf>
    <xf numFmtId="38" fontId="2" fillId="0" borderId="8" xfId="0" applyNumberFormat="1" applyFont="1" applyFill="1" applyBorder="1" applyAlignment="1">
      <alignment vertical="center" shrinkToFit="1"/>
    </xf>
    <xf numFmtId="38" fontId="2" fillId="0" borderId="0" xfId="0" applyNumberFormat="1" applyFont="1" applyFill="1" applyBorder="1" applyAlignment="1">
      <alignment vertical="center" shrinkToFit="1"/>
    </xf>
    <xf numFmtId="0" fontId="5" fillId="0" borderId="0" xfId="0" applyFont="1" applyFill="1" applyAlignment="1">
      <alignment vertical="center" shrinkToFit="1"/>
    </xf>
    <xf numFmtId="0" fontId="6" fillId="0" borderId="0" xfId="0" applyFont="1" applyFill="1" applyAlignment="1">
      <alignment vertical="center" shrinkToFit="1"/>
    </xf>
    <xf numFmtId="0" fontId="9" fillId="0" borderId="0" xfId="0" applyFont="1" applyAlignment="1">
      <alignment vertical="center" shrinkToFit="1"/>
    </xf>
    <xf numFmtId="0" fontId="16" fillId="0" borderId="0" xfId="0" applyFont="1" applyFill="1" applyAlignment="1">
      <alignment vertical="center"/>
    </xf>
    <xf numFmtId="0" fontId="15" fillId="0" borderId="0" xfId="0" applyFont="1" applyFill="1" applyAlignment="1">
      <alignment horizontal="center" vertical="center"/>
    </xf>
    <xf numFmtId="38" fontId="15" fillId="0" borderId="0" xfId="0" applyNumberFormat="1" applyFont="1" applyFill="1" applyAlignment="1">
      <alignment vertical="center"/>
    </xf>
    <xf numFmtId="0" fontId="16" fillId="0" borderId="0" xfId="0" applyFont="1" applyFill="1" applyAlignment="1">
      <alignment horizontal="lef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protection locked="0"/>
    </xf>
    <xf numFmtId="0" fontId="2" fillId="2" borderId="8" xfId="0" applyFont="1" applyFill="1" applyBorder="1" applyAlignment="1" applyProtection="1">
      <alignment vertical="center"/>
      <protection locked="0"/>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5" fillId="2" borderId="8" xfId="0" applyFont="1" applyFill="1" applyBorder="1" applyAlignment="1" applyProtection="1">
      <alignment horizontal="left" vertical="center"/>
      <protection locked="0"/>
    </xf>
    <xf numFmtId="0" fontId="25" fillId="2" borderId="8" xfId="0" applyFont="1" applyFill="1" applyBorder="1" applyAlignment="1" applyProtection="1">
      <alignment vertical="center"/>
      <protection locked="0"/>
    </xf>
    <xf numFmtId="0" fontId="2" fillId="0" borderId="8" xfId="0" applyFont="1" applyFill="1" applyBorder="1" applyAlignment="1">
      <alignment horizontal="left" vertical="center" wrapText="1"/>
    </xf>
    <xf numFmtId="0" fontId="25"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5" fillId="2" borderId="8"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6" fillId="2" borderId="5" xfId="0" applyNumberFormat="1" applyFont="1" applyFill="1" applyBorder="1" applyAlignment="1" applyProtection="1">
      <alignment horizontal="center" vertical="center"/>
      <protection locked="0"/>
    </xf>
    <xf numFmtId="49" fontId="26" fillId="2" borderId="6" xfId="0" applyNumberFormat="1" applyFont="1" applyFill="1" applyBorder="1" applyAlignment="1" applyProtection="1">
      <alignment horizontal="center" vertical="center"/>
      <protection locked="0"/>
    </xf>
    <xf numFmtId="49" fontId="26" fillId="2" borderId="7" xfId="0" applyNumberFormat="1" applyFont="1" applyFill="1" applyBorder="1" applyAlignment="1" applyProtection="1">
      <alignment horizontal="center" vertical="center"/>
      <protection locked="0"/>
    </xf>
    <xf numFmtId="49" fontId="2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4" fillId="0" borderId="0" xfId="0" applyFont="1" applyFill="1" applyAlignment="1">
      <alignment horizontal="center" vertical="center" shrinkToFi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left" vertical="center" shrinkToFit="1"/>
    </xf>
    <xf numFmtId="0" fontId="2" fillId="2" borderId="0" xfId="0" applyFont="1" applyFill="1" applyAlignment="1" applyProtection="1">
      <alignment horizontal="right" vertical="center"/>
      <protection locked="0"/>
    </xf>
    <xf numFmtId="0" fontId="8" fillId="0" borderId="0" xfId="0" applyFont="1" applyFill="1" applyAlignment="1">
      <alignment horizontal="center" vertical="center"/>
    </xf>
    <xf numFmtId="0" fontId="2" fillId="2" borderId="8"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38" fontId="9" fillId="0" borderId="8"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38" fontId="14" fillId="0" borderId="15"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0" fontId="14" fillId="0" borderId="8" xfId="0" applyFont="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0" fontId="14" fillId="0" borderId="1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38" fontId="9" fillId="0" borderId="8" xfId="1" applyFont="1" applyBorder="1" applyAlignment="1">
      <alignment horizontal="center" vertical="center" shrinkToFi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shrinkToFit="1"/>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38" fontId="14" fillId="0" borderId="16" xfId="1" applyFont="1" applyFill="1" applyBorder="1" applyAlignment="1">
      <alignment horizontal="center" vertical="center" shrinkToFit="1"/>
    </xf>
    <xf numFmtId="38" fontId="14" fillId="0" borderId="17"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0" fontId="14" fillId="0" borderId="14" xfId="0" applyFont="1" applyBorder="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xf numFmtId="38" fontId="9" fillId="0" borderId="20" xfId="1" applyFont="1" applyFill="1" applyBorder="1" applyAlignment="1">
      <alignment horizontal="center" vertical="center" shrinkToFit="1"/>
    </xf>
    <xf numFmtId="38" fontId="9" fillId="0" borderId="21" xfId="1" applyFont="1" applyFill="1" applyBorder="1" applyAlignment="1">
      <alignment horizontal="center" vertical="center" shrinkToFit="1"/>
    </xf>
    <xf numFmtId="0" fontId="2" fillId="0" borderId="8" xfId="0" applyFont="1" applyFill="1" applyBorder="1" applyAlignment="1">
      <alignment horizontal="center" vertical="center" textRotation="255" wrapText="1"/>
    </xf>
    <xf numFmtId="0" fontId="5" fillId="0" borderId="8" xfId="0" applyFont="1" applyFill="1" applyBorder="1" applyAlignment="1">
      <alignment horizontal="center" vertical="center"/>
    </xf>
    <xf numFmtId="0" fontId="2" fillId="0" borderId="22"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shrinkToFit="1"/>
    </xf>
    <xf numFmtId="0" fontId="2" fillId="0" borderId="21" xfId="0" applyFont="1" applyFill="1" applyBorder="1" applyAlignment="1">
      <alignment horizontal="center" vertical="center" textRotation="255" shrinkToFit="1"/>
    </xf>
    <xf numFmtId="0" fontId="8" fillId="0" borderId="0" xfId="0" applyFont="1" applyFill="1" applyAlignment="1">
      <alignment horizontal="center" vertical="center" shrinkToFit="1"/>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38" fontId="24" fillId="0" borderId="0" xfId="1" applyFont="1" applyFill="1" applyBorder="1" applyAlignment="1">
      <alignment horizontal="center" vertical="center"/>
    </xf>
    <xf numFmtId="38" fontId="24" fillId="0" borderId="0" xfId="1" applyFont="1" applyFill="1" applyBorder="1" applyAlignment="1">
      <alignment horizontal="center" vertical="center" shrinkToFit="1"/>
    </xf>
    <xf numFmtId="0" fontId="23" fillId="0" borderId="0" xfId="0" applyFont="1" applyAlignment="1">
      <alignment horizontal="center" vertical="center"/>
    </xf>
    <xf numFmtId="38" fontId="24" fillId="0" borderId="5" xfId="1" applyFont="1" applyFill="1" applyBorder="1" applyAlignment="1">
      <alignment horizontal="center" vertical="center" shrinkToFit="1"/>
    </xf>
    <xf numFmtId="38" fontId="24" fillId="0" borderId="6" xfId="1" applyFont="1" applyFill="1" applyBorder="1" applyAlignment="1">
      <alignment horizontal="center" vertical="center" shrinkToFit="1"/>
    </xf>
    <xf numFmtId="38" fontId="24" fillId="0" borderId="7" xfId="1" applyFont="1" applyFill="1" applyBorder="1" applyAlignment="1">
      <alignment horizontal="center" vertical="center" shrinkToFit="1"/>
    </xf>
    <xf numFmtId="0" fontId="23" fillId="0" borderId="0" xfId="0" applyFont="1" applyAlignment="1">
      <alignment horizontal="center" vertical="center" shrinkToFit="1"/>
    </xf>
    <xf numFmtId="38" fontId="24" fillId="0" borderId="23" xfId="1" applyFont="1" applyFill="1" applyBorder="1" applyAlignment="1">
      <alignment horizontal="center" vertical="center" shrinkToFit="1"/>
    </xf>
    <xf numFmtId="38" fontId="24" fillId="0" borderId="21" xfId="1" applyFont="1" applyFill="1" applyBorder="1" applyAlignment="1">
      <alignment horizontal="center" vertical="center" shrinkToFit="1"/>
    </xf>
    <xf numFmtId="38" fontId="24" fillId="0" borderId="9" xfId="1" applyFont="1" applyFill="1" applyBorder="1" applyAlignment="1">
      <alignment horizontal="center" vertical="center" shrinkToFit="1"/>
    </xf>
    <xf numFmtId="38" fontId="24" fillId="0" borderId="26" xfId="1" applyFont="1" applyFill="1" applyBorder="1" applyAlignment="1">
      <alignment horizontal="center" vertical="center" shrinkToFit="1"/>
    </xf>
    <xf numFmtId="38" fontId="24" fillId="0" borderId="27" xfId="1" applyFont="1" applyFill="1" applyBorder="1" applyAlignment="1">
      <alignment horizontal="center" vertical="center" shrinkToFit="1"/>
    </xf>
    <xf numFmtId="38" fontId="24" fillId="0" borderId="28" xfId="1" applyFont="1" applyFill="1" applyBorder="1" applyAlignment="1">
      <alignment horizontal="center" vertical="center" shrinkToFit="1"/>
    </xf>
    <xf numFmtId="0" fontId="24" fillId="0" borderId="19" xfId="0" applyFont="1" applyBorder="1" applyAlignment="1">
      <alignment horizontal="center" vertical="center" shrinkToFit="1"/>
    </xf>
    <xf numFmtId="0" fontId="24" fillId="0" borderId="24"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9"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5"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23" xfId="0" applyFont="1" applyBorder="1" applyAlignment="1">
      <alignment horizontal="center" vertical="center" wrapText="1" shrinkToFit="1"/>
    </xf>
    <xf numFmtId="0" fontId="23" fillId="0" borderId="14" xfId="0" applyFont="1" applyBorder="1" applyAlignment="1">
      <alignment horizontal="center" vertical="center"/>
    </xf>
    <xf numFmtId="0" fontId="23" fillId="0" borderId="8" xfId="0" applyFont="1" applyBorder="1" applyAlignment="1">
      <alignment horizontal="center" vertical="center"/>
    </xf>
    <xf numFmtId="0" fontId="23" fillId="0" borderId="25" xfId="0" applyFont="1" applyBorder="1" applyAlignment="1">
      <alignment horizontal="center" vertical="center"/>
    </xf>
    <xf numFmtId="0" fontId="23" fillId="0" borderId="19" xfId="0" applyFont="1" applyBorder="1" applyAlignment="1">
      <alignment horizontal="center" vertical="center"/>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7" xfId="0" applyFont="1" applyBorder="1" applyAlignment="1">
      <alignment horizontal="center" vertical="center" wrapText="1" shrinkToFit="1"/>
    </xf>
    <xf numFmtId="0" fontId="24" fillId="0" borderId="0" xfId="0" applyFont="1" applyAlignment="1">
      <alignment horizontal="center" vertical="center" shrinkToFit="1"/>
    </xf>
    <xf numFmtId="0" fontId="24" fillId="0" borderId="0" xfId="0" applyFont="1" applyAlignment="1">
      <alignment horizontal="center" vertical="center" wrapText="1"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14" fillId="0" borderId="15" xfId="1" applyFont="1" applyFill="1" applyBorder="1" applyAlignment="1">
      <alignment horizontal="center" vertical="center"/>
    </xf>
    <xf numFmtId="38" fontId="14" fillId="0" borderId="6" xfId="1" applyFont="1" applyFill="1" applyBorder="1" applyAlignment="1">
      <alignment horizontal="center" vertical="center"/>
    </xf>
    <xf numFmtId="38" fontId="14"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5" xfId="1" applyFont="1" applyFill="1" applyBorder="1" applyAlignment="1">
      <alignment horizontal="center" vertical="center"/>
    </xf>
    <xf numFmtId="0" fontId="14" fillId="0" borderId="8" xfId="0" applyFont="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14" fillId="0" borderId="16" xfId="1" applyFont="1" applyFill="1" applyBorder="1" applyAlignment="1">
      <alignment horizontal="center" vertical="center"/>
    </xf>
    <xf numFmtId="38" fontId="14" fillId="0" borderId="17" xfId="1" applyFont="1" applyFill="1" applyBorder="1" applyAlignment="1">
      <alignment horizontal="center" vertical="center"/>
    </xf>
    <xf numFmtId="38" fontId="14"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20" xfId="1" applyFont="1" applyFill="1" applyBorder="1" applyAlignment="1">
      <alignment horizontal="center" vertical="center"/>
    </xf>
    <xf numFmtId="38" fontId="9" fillId="0" borderId="21" xfId="1" applyFont="1" applyFill="1" applyBorder="1" applyAlignment="1">
      <alignment horizontal="center" vertical="center"/>
    </xf>
    <xf numFmtId="38" fontId="9" fillId="0" borderId="9" xfId="1" applyFont="1" applyBorder="1" applyAlignment="1">
      <alignment horizontal="center" vertical="center"/>
    </xf>
    <xf numFmtId="38" fontId="9" fillId="0" borderId="1" xfId="1" applyFont="1" applyBorder="1" applyAlignment="1">
      <alignment horizontal="center" vertical="center"/>
    </xf>
    <xf numFmtId="38" fontId="9" fillId="0" borderId="10" xfId="1" applyFont="1" applyBorder="1" applyAlignment="1">
      <alignment horizontal="center" vertical="center"/>
    </xf>
    <xf numFmtId="0" fontId="9" fillId="0" borderId="1" xfId="0" applyFont="1" applyBorder="1" applyAlignment="1">
      <alignment horizontal="left" vertical="center"/>
    </xf>
    <xf numFmtId="0" fontId="9" fillId="0" borderId="9" xfId="0" applyFont="1" applyBorder="1" applyAlignment="1">
      <alignment horizontal="left" vertical="center"/>
    </xf>
    <xf numFmtId="38" fontId="9" fillId="0" borderId="8" xfId="1" applyFont="1" applyBorder="1" applyAlignment="1">
      <alignment horizontal="center" vertical="center"/>
    </xf>
  </cellXfs>
  <cellStyles count="2">
    <cellStyle name="桁区切り" xfId="1" builtinId="6"/>
    <cellStyle name="標準" xfId="0" builtinId="0"/>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156949</xdr:colOff>
      <xdr:row>0</xdr:row>
      <xdr:rowOff>252484</xdr:rowOff>
    </xdr:from>
    <xdr:to>
      <xdr:col>78</xdr:col>
      <xdr:colOff>682388</xdr:colOff>
      <xdr:row>5</xdr:row>
      <xdr:rowOff>259307</xdr:rowOff>
    </xdr:to>
    <xdr:sp macro="" textlink="">
      <xdr:nvSpPr>
        <xdr:cNvPr id="2" name="正方形/長方形 1">
          <a:extLst>
            <a:ext uri="{FF2B5EF4-FFF2-40B4-BE49-F238E27FC236}">
              <a16:creationId xmlns:a16="http://schemas.microsoft.com/office/drawing/2014/main" id="{2EAC6AB3-7A94-4B17-A7B1-3A9BB968DC49}"/>
            </a:ext>
          </a:extLst>
        </xdr:cNvPr>
        <xdr:cNvSpPr/>
      </xdr:nvSpPr>
      <xdr:spPr bwMode="auto">
        <a:xfrm>
          <a:off x="9369188" y="252484"/>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279779</xdr:colOff>
      <xdr:row>4</xdr:row>
      <xdr:rowOff>27297</xdr:rowOff>
    </xdr:from>
    <xdr:to>
      <xdr:col>76</xdr:col>
      <xdr:colOff>75062</xdr:colOff>
      <xdr:row>4</xdr:row>
      <xdr:rowOff>225189</xdr:rowOff>
    </xdr:to>
    <xdr:sp macro="" textlink="">
      <xdr:nvSpPr>
        <xdr:cNvPr id="3" name="正方形/長方形 2">
          <a:extLst>
            <a:ext uri="{FF2B5EF4-FFF2-40B4-BE49-F238E27FC236}">
              <a16:creationId xmlns:a16="http://schemas.microsoft.com/office/drawing/2014/main" id="{47E3E536-81AE-47D2-B061-39F6D73006CF}"/>
            </a:ext>
          </a:extLst>
        </xdr:cNvPr>
        <xdr:cNvSpPr/>
      </xdr:nvSpPr>
      <xdr:spPr bwMode="auto">
        <a:xfrm>
          <a:off x="9492018" y="1282891"/>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350943</xdr:colOff>
      <xdr:row>1</xdr:row>
      <xdr:rowOff>165723</xdr:rowOff>
    </xdr:from>
    <xdr:to>
      <xdr:col>20</xdr:col>
      <xdr:colOff>263207</xdr:colOff>
      <xdr:row>15</xdr:row>
      <xdr:rowOff>14911</xdr:rowOff>
    </xdr:to>
    <xdr:sp macro="" textlink="">
      <xdr:nvSpPr>
        <xdr:cNvPr id="2" name="正方形/長方形 1">
          <a:extLst>
            <a:ext uri="{FF2B5EF4-FFF2-40B4-BE49-F238E27FC236}">
              <a16:creationId xmlns:a16="http://schemas.microsoft.com/office/drawing/2014/main" id="{521E734D-DB01-4A0F-92C2-2AF61077FCD9}"/>
            </a:ext>
          </a:extLst>
        </xdr:cNvPr>
        <xdr:cNvSpPr/>
      </xdr:nvSpPr>
      <xdr:spPr bwMode="auto">
        <a:xfrm>
          <a:off x="10040853" y="47767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487421</xdr:colOff>
      <xdr:row>5</xdr:row>
      <xdr:rowOff>8600</xdr:rowOff>
    </xdr:from>
    <xdr:to>
      <xdr:col>11</xdr:col>
      <xdr:colOff>602452</xdr:colOff>
      <xdr:row>5</xdr:row>
      <xdr:rowOff>284479</xdr:rowOff>
    </xdr:to>
    <xdr:sp macro="" textlink="">
      <xdr:nvSpPr>
        <xdr:cNvPr id="3" name="正方形/長方形 2">
          <a:extLst>
            <a:ext uri="{FF2B5EF4-FFF2-40B4-BE49-F238E27FC236}">
              <a16:creationId xmlns:a16="http://schemas.microsoft.com/office/drawing/2014/main" id="{D459668C-1EC9-4763-AC35-BB3217D63AD6}"/>
            </a:ext>
          </a:extLst>
        </xdr:cNvPr>
        <xdr:cNvSpPr/>
      </xdr:nvSpPr>
      <xdr:spPr bwMode="auto">
        <a:xfrm>
          <a:off x="10177331" y="139287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2</xdr:row>
      <xdr:rowOff>0</xdr:rowOff>
    </xdr:from>
    <xdr:to>
      <xdr:col>20</xdr:col>
      <xdr:colOff>565409</xdr:colOff>
      <xdr:row>15</xdr:row>
      <xdr:rowOff>161136</xdr:rowOff>
    </xdr:to>
    <xdr:sp macro="" textlink="">
      <xdr:nvSpPr>
        <xdr:cNvPr id="2" name="正方形/長方形 1">
          <a:extLst>
            <a:ext uri="{FF2B5EF4-FFF2-40B4-BE49-F238E27FC236}">
              <a16:creationId xmlns:a16="http://schemas.microsoft.com/office/drawing/2014/main" id="{812C2649-AD6F-4B90-A4D3-6BC1BEB0BAC5}"/>
            </a:ext>
          </a:extLst>
        </xdr:cNvPr>
        <xdr:cNvSpPr/>
      </xdr:nvSpPr>
      <xdr:spPr bwMode="auto">
        <a:xfrm>
          <a:off x="10391796" y="623897"/>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136478</xdr:colOff>
      <xdr:row>5</xdr:row>
      <xdr:rowOff>154825</xdr:rowOff>
    </xdr:from>
    <xdr:to>
      <xdr:col>12</xdr:col>
      <xdr:colOff>251509</xdr:colOff>
      <xdr:row>6</xdr:row>
      <xdr:rowOff>118756</xdr:rowOff>
    </xdr:to>
    <xdr:sp macro="" textlink="">
      <xdr:nvSpPr>
        <xdr:cNvPr id="3" name="正方形/長方形 2">
          <a:extLst>
            <a:ext uri="{FF2B5EF4-FFF2-40B4-BE49-F238E27FC236}">
              <a16:creationId xmlns:a16="http://schemas.microsoft.com/office/drawing/2014/main" id="{FE4A3BBB-2609-4182-9BEC-DD27C36C6890}"/>
            </a:ext>
          </a:extLst>
        </xdr:cNvPr>
        <xdr:cNvSpPr/>
      </xdr:nvSpPr>
      <xdr:spPr bwMode="auto">
        <a:xfrm>
          <a:off x="10528274" y="1539098"/>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360691</xdr:colOff>
      <xdr:row>1</xdr:row>
      <xdr:rowOff>224213</xdr:rowOff>
    </xdr:from>
    <xdr:to>
      <xdr:col>20</xdr:col>
      <xdr:colOff>272957</xdr:colOff>
      <xdr:row>15</xdr:row>
      <xdr:rowOff>73401</xdr:rowOff>
    </xdr:to>
    <xdr:sp macro="" textlink="">
      <xdr:nvSpPr>
        <xdr:cNvPr id="2" name="正方形/長方形 1">
          <a:extLst>
            <a:ext uri="{FF2B5EF4-FFF2-40B4-BE49-F238E27FC236}">
              <a16:creationId xmlns:a16="http://schemas.microsoft.com/office/drawing/2014/main" id="{40A0E1F2-93D8-4F70-B630-7A39826FF0A3}"/>
            </a:ext>
          </a:extLst>
        </xdr:cNvPr>
        <xdr:cNvSpPr/>
      </xdr:nvSpPr>
      <xdr:spPr bwMode="auto">
        <a:xfrm>
          <a:off x="10099344" y="53616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497169</xdr:colOff>
      <xdr:row>5</xdr:row>
      <xdr:rowOff>67090</xdr:rowOff>
    </xdr:from>
    <xdr:to>
      <xdr:col>11</xdr:col>
      <xdr:colOff>612200</xdr:colOff>
      <xdr:row>6</xdr:row>
      <xdr:rowOff>31021</xdr:rowOff>
    </xdr:to>
    <xdr:sp macro="" textlink="">
      <xdr:nvSpPr>
        <xdr:cNvPr id="3" name="正方形/長方形 2">
          <a:extLst>
            <a:ext uri="{FF2B5EF4-FFF2-40B4-BE49-F238E27FC236}">
              <a16:creationId xmlns:a16="http://schemas.microsoft.com/office/drawing/2014/main" id="{9C818376-055A-419B-A61B-5D63DB2B55AB}"/>
            </a:ext>
          </a:extLst>
        </xdr:cNvPr>
        <xdr:cNvSpPr/>
      </xdr:nvSpPr>
      <xdr:spPr bwMode="auto">
        <a:xfrm>
          <a:off x="10235822" y="145136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48742</xdr:colOff>
      <xdr:row>2</xdr:row>
      <xdr:rowOff>29246</xdr:rowOff>
    </xdr:from>
    <xdr:to>
      <xdr:col>20</xdr:col>
      <xdr:colOff>614151</xdr:colOff>
      <xdr:row>15</xdr:row>
      <xdr:rowOff>190382</xdr:rowOff>
    </xdr:to>
    <xdr:sp macro="" textlink="">
      <xdr:nvSpPr>
        <xdr:cNvPr id="2" name="正方形/長方形 1">
          <a:extLst>
            <a:ext uri="{FF2B5EF4-FFF2-40B4-BE49-F238E27FC236}">
              <a16:creationId xmlns:a16="http://schemas.microsoft.com/office/drawing/2014/main" id="{8A4DC2FE-164B-489E-9843-BACA8A2EB69C}"/>
            </a:ext>
          </a:extLst>
        </xdr:cNvPr>
        <xdr:cNvSpPr/>
      </xdr:nvSpPr>
      <xdr:spPr bwMode="auto">
        <a:xfrm>
          <a:off x="10440538" y="653143"/>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185220</xdr:colOff>
      <xdr:row>5</xdr:row>
      <xdr:rowOff>184071</xdr:rowOff>
    </xdr:from>
    <xdr:to>
      <xdr:col>12</xdr:col>
      <xdr:colOff>300251</xdr:colOff>
      <xdr:row>6</xdr:row>
      <xdr:rowOff>148002</xdr:rowOff>
    </xdr:to>
    <xdr:sp macro="" textlink="">
      <xdr:nvSpPr>
        <xdr:cNvPr id="3" name="正方形/長方形 2">
          <a:extLst>
            <a:ext uri="{FF2B5EF4-FFF2-40B4-BE49-F238E27FC236}">
              <a16:creationId xmlns:a16="http://schemas.microsoft.com/office/drawing/2014/main" id="{AA09FC32-5084-43C2-9F55-5D69B564B201}"/>
            </a:ext>
          </a:extLst>
        </xdr:cNvPr>
        <xdr:cNvSpPr/>
      </xdr:nvSpPr>
      <xdr:spPr bwMode="auto">
        <a:xfrm>
          <a:off x="10577016" y="156834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68239</xdr:colOff>
      <xdr:row>2</xdr:row>
      <xdr:rowOff>58491</xdr:rowOff>
    </xdr:from>
    <xdr:to>
      <xdr:col>20</xdr:col>
      <xdr:colOff>633648</xdr:colOff>
      <xdr:row>15</xdr:row>
      <xdr:rowOff>219627</xdr:rowOff>
    </xdr:to>
    <xdr:sp macro="" textlink="">
      <xdr:nvSpPr>
        <xdr:cNvPr id="2" name="正方形/長方形 1">
          <a:extLst>
            <a:ext uri="{FF2B5EF4-FFF2-40B4-BE49-F238E27FC236}">
              <a16:creationId xmlns:a16="http://schemas.microsoft.com/office/drawing/2014/main" id="{D14817A8-04FC-4BDD-BFBE-2981238AAA25}"/>
            </a:ext>
          </a:extLst>
        </xdr:cNvPr>
        <xdr:cNvSpPr/>
      </xdr:nvSpPr>
      <xdr:spPr bwMode="auto">
        <a:xfrm>
          <a:off x="10460035" y="68238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204717</xdr:colOff>
      <xdr:row>5</xdr:row>
      <xdr:rowOff>213316</xdr:rowOff>
    </xdr:from>
    <xdr:to>
      <xdr:col>12</xdr:col>
      <xdr:colOff>319748</xdr:colOff>
      <xdr:row>6</xdr:row>
      <xdr:rowOff>177247</xdr:rowOff>
    </xdr:to>
    <xdr:sp macro="" textlink="">
      <xdr:nvSpPr>
        <xdr:cNvPr id="3" name="正方形/長方形 2">
          <a:extLst>
            <a:ext uri="{FF2B5EF4-FFF2-40B4-BE49-F238E27FC236}">
              <a16:creationId xmlns:a16="http://schemas.microsoft.com/office/drawing/2014/main" id="{895F5937-8A46-4D83-9963-1B81789BAB65}"/>
            </a:ext>
          </a:extLst>
        </xdr:cNvPr>
        <xdr:cNvSpPr/>
      </xdr:nvSpPr>
      <xdr:spPr bwMode="auto">
        <a:xfrm>
          <a:off x="10596513" y="159758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232814</xdr:colOff>
      <xdr:row>9</xdr:row>
      <xdr:rowOff>48168</xdr:rowOff>
    </xdr:from>
    <xdr:to>
      <xdr:col>18</xdr:col>
      <xdr:colOff>597116</xdr:colOff>
      <xdr:row>13</xdr:row>
      <xdr:rowOff>139848</xdr:rowOff>
    </xdr:to>
    <xdr:sp macro="" textlink="">
      <xdr:nvSpPr>
        <xdr:cNvPr id="2" name="正方形/長方形 1">
          <a:extLst>
            <a:ext uri="{FF2B5EF4-FFF2-40B4-BE49-F238E27FC236}">
              <a16:creationId xmlns:a16="http://schemas.microsoft.com/office/drawing/2014/main" id="{95BD5FA8-1ABC-4F88-9B84-085610D7CADC}"/>
            </a:ext>
          </a:extLst>
        </xdr:cNvPr>
        <xdr:cNvSpPr/>
      </xdr:nvSpPr>
      <xdr:spPr bwMode="auto">
        <a:xfrm>
          <a:off x="8903156" y="2288007"/>
          <a:ext cx="3655821" cy="10871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297041</xdr:colOff>
      <xdr:row>0</xdr:row>
      <xdr:rowOff>297041</xdr:rowOff>
    </xdr:from>
    <xdr:to>
      <xdr:col>20</xdr:col>
      <xdr:colOff>413620</xdr:colOff>
      <xdr:row>13</xdr:row>
      <xdr:rowOff>361265</xdr:rowOff>
    </xdr:to>
    <xdr:sp macro="" textlink="">
      <xdr:nvSpPr>
        <xdr:cNvPr id="2" name="正方形/長方形 1">
          <a:extLst>
            <a:ext uri="{FF2B5EF4-FFF2-40B4-BE49-F238E27FC236}">
              <a16:creationId xmlns:a16="http://schemas.microsoft.com/office/drawing/2014/main" id="{E16504A3-7627-4F65-B95C-ECD63280B1BD}"/>
            </a:ext>
          </a:extLst>
        </xdr:cNvPr>
        <xdr:cNvSpPr/>
      </xdr:nvSpPr>
      <xdr:spPr bwMode="auto">
        <a:xfrm>
          <a:off x="10508777" y="297041"/>
          <a:ext cx="6715674" cy="395785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サービス提供時間に対応する下記年間実施計画明細表に実績を入力してください。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430541</xdr:colOff>
      <xdr:row>4</xdr:row>
      <xdr:rowOff>77011</xdr:rowOff>
    </xdr:from>
    <xdr:to>
      <xdr:col>11</xdr:col>
      <xdr:colOff>545913</xdr:colOff>
      <xdr:row>5</xdr:row>
      <xdr:rowOff>112395</xdr:rowOff>
    </xdr:to>
    <xdr:sp macro="" textlink="">
      <xdr:nvSpPr>
        <xdr:cNvPr id="3" name="正方形/長方形 2">
          <a:extLst>
            <a:ext uri="{FF2B5EF4-FFF2-40B4-BE49-F238E27FC236}">
              <a16:creationId xmlns:a16="http://schemas.microsoft.com/office/drawing/2014/main" id="{34BB9853-5269-4293-A456-18A901B184E5}"/>
            </a:ext>
          </a:extLst>
        </xdr:cNvPr>
        <xdr:cNvSpPr/>
      </xdr:nvSpPr>
      <xdr:spPr bwMode="auto">
        <a:xfrm>
          <a:off x="10642277" y="1241085"/>
          <a:ext cx="773676" cy="260170"/>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272955</xdr:colOff>
      <xdr:row>0</xdr:row>
      <xdr:rowOff>302201</xdr:rowOff>
    </xdr:from>
    <xdr:to>
      <xdr:col>20</xdr:col>
      <xdr:colOff>185219</xdr:colOff>
      <xdr:row>14</xdr:row>
      <xdr:rowOff>297615</xdr:rowOff>
    </xdr:to>
    <xdr:sp macro="" textlink="">
      <xdr:nvSpPr>
        <xdr:cNvPr id="2" name="正方形/長方形 1">
          <a:extLst>
            <a:ext uri="{FF2B5EF4-FFF2-40B4-BE49-F238E27FC236}">
              <a16:creationId xmlns:a16="http://schemas.microsoft.com/office/drawing/2014/main" id="{21FA80E9-1EBC-4023-8513-2D051CB67D15}"/>
            </a:ext>
          </a:extLst>
        </xdr:cNvPr>
        <xdr:cNvSpPr/>
      </xdr:nvSpPr>
      <xdr:spPr bwMode="auto">
        <a:xfrm>
          <a:off x="9836136" y="302201"/>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409433</xdr:colOff>
      <xdr:row>4</xdr:row>
      <xdr:rowOff>57342</xdr:rowOff>
    </xdr:from>
    <xdr:to>
      <xdr:col>11</xdr:col>
      <xdr:colOff>524464</xdr:colOff>
      <xdr:row>5</xdr:row>
      <xdr:rowOff>109008</xdr:rowOff>
    </xdr:to>
    <xdr:sp macro="" textlink="">
      <xdr:nvSpPr>
        <xdr:cNvPr id="3" name="正方形/長方形 2">
          <a:extLst>
            <a:ext uri="{FF2B5EF4-FFF2-40B4-BE49-F238E27FC236}">
              <a16:creationId xmlns:a16="http://schemas.microsoft.com/office/drawing/2014/main" id="{EB6CEF72-601A-41EA-B24D-CF59CDD07822}"/>
            </a:ext>
          </a:extLst>
        </xdr:cNvPr>
        <xdr:cNvSpPr/>
      </xdr:nvSpPr>
      <xdr:spPr bwMode="auto">
        <a:xfrm>
          <a:off x="9972614" y="121740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419181</xdr:colOff>
      <xdr:row>0</xdr:row>
      <xdr:rowOff>146226</xdr:rowOff>
    </xdr:from>
    <xdr:to>
      <xdr:col>20</xdr:col>
      <xdr:colOff>331447</xdr:colOff>
      <xdr:row>14</xdr:row>
      <xdr:rowOff>141640</xdr:rowOff>
    </xdr:to>
    <xdr:sp macro="" textlink="">
      <xdr:nvSpPr>
        <xdr:cNvPr id="2" name="正方形/長方形 1">
          <a:extLst>
            <a:ext uri="{FF2B5EF4-FFF2-40B4-BE49-F238E27FC236}">
              <a16:creationId xmlns:a16="http://schemas.microsoft.com/office/drawing/2014/main" id="{7FD60B84-4BA3-4252-B985-7C5E5AF21769}"/>
            </a:ext>
          </a:extLst>
        </xdr:cNvPr>
        <xdr:cNvSpPr/>
      </xdr:nvSpPr>
      <xdr:spPr bwMode="auto">
        <a:xfrm>
          <a:off x="10157834" y="146226"/>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555659</xdr:colOff>
      <xdr:row>3</xdr:row>
      <xdr:rowOff>213316</xdr:rowOff>
    </xdr:from>
    <xdr:to>
      <xdr:col>12</xdr:col>
      <xdr:colOff>17547</xdr:colOff>
      <xdr:row>4</xdr:row>
      <xdr:rowOff>177246</xdr:rowOff>
    </xdr:to>
    <xdr:sp macro="" textlink="">
      <xdr:nvSpPr>
        <xdr:cNvPr id="3" name="正方形/長方形 2">
          <a:extLst>
            <a:ext uri="{FF2B5EF4-FFF2-40B4-BE49-F238E27FC236}">
              <a16:creationId xmlns:a16="http://schemas.microsoft.com/office/drawing/2014/main" id="{B5E8F5A9-F454-4116-809A-8BDC9CF145C5}"/>
            </a:ext>
          </a:extLst>
        </xdr:cNvPr>
        <xdr:cNvSpPr/>
      </xdr:nvSpPr>
      <xdr:spPr bwMode="auto">
        <a:xfrm>
          <a:off x="10294312" y="106142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263207</xdr:colOff>
      <xdr:row>1</xdr:row>
      <xdr:rowOff>87735</xdr:rowOff>
    </xdr:from>
    <xdr:to>
      <xdr:col>20</xdr:col>
      <xdr:colOff>175471</xdr:colOff>
      <xdr:row>14</xdr:row>
      <xdr:rowOff>395098</xdr:rowOff>
    </xdr:to>
    <xdr:sp macro="" textlink="">
      <xdr:nvSpPr>
        <xdr:cNvPr id="2" name="正方形/長方形 1">
          <a:extLst>
            <a:ext uri="{FF2B5EF4-FFF2-40B4-BE49-F238E27FC236}">
              <a16:creationId xmlns:a16="http://schemas.microsoft.com/office/drawing/2014/main" id="{E030B9FD-C785-4FA2-A570-9A935A2FD844}"/>
            </a:ext>
          </a:extLst>
        </xdr:cNvPr>
        <xdr:cNvSpPr/>
      </xdr:nvSpPr>
      <xdr:spPr bwMode="auto">
        <a:xfrm>
          <a:off x="9953117" y="399684"/>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399685</xdr:colOff>
      <xdr:row>4</xdr:row>
      <xdr:rowOff>154825</xdr:rowOff>
    </xdr:from>
    <xdr:to>
      <xdr:col>11</xdr:col>
      <xdr:colOff>514716</xdr:colOff>
      <xdr:row>5</xdr:row>
      <xdr:rowOff>206491</xdr:rowOff>
    </xdr:to>
    <xdr:sp macro="" textlink="">
      <xdr:nvSpPr>
        <xdr:cNvPr id="3" name="正方形/長方形 2">
          <a:extLst>
            <a:ext uri="{FF2B5EF4-FFF2-40B4-BE49-F238E27FC236}">
              <a16:creationId xmlns:a16="http://schemas.microsoft.com/office/drawing/2014/main" id="{6ABF6740-ACF5-4A34-AAED-DFD0172B6B10}"/>
            </a:ext>
          </a:extLst>
        </xdr:cNvPr>
        <xdr:cNvSpPr/>
      </xdr:nvSpPr>
      <xdr:spPr bwMode="auto">
        <a:xfrm>
          <a:off x="10089595" y="131488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311949</xdr:colOff>
      <xdr:row>1</xdr:row>
      <xdr:rowOff>97483</xdr:rowOff>
    </xdr:from>
    <xdr:to>
      <xdr:col>20</xdr:col>
      <xdr:colOff>224215</xdr:colOff>
      <xdr:row>14</xdr:row>
      <xdr:rowOff>404846</xdr:rowOff>
    </xdr:to>
    <xdr:sp macro="" textlink="">
      <xdr:nvSpPr>
        <xdr:cNvPr id="2" name="正方形/長方形 1">
          <a:extLst>
            <a:ext uri="{FF2B5EF4-FFF2-40B4-BE49-F238E27FC236}">
              <a16:creationId xmlns:a16="http://schemas.microsoft.com/office/drawing/2014/main" id="{999882DA-C8C0-41D4-974C-82877AF71F70}"/>
            </a:ext>
          </a:extLst>
        </xdr:cNvPr>
        <xdr:cNvSpPr/>
      </xdr:nvSpPr>
      <xdr:spPr bwMode="auto">
        <a:xfrm>
          <a:off x="10050602" y="40943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448427</xdr:colOff>
      <xdr:row>4</xdr:row>
      <xdr:rowOff>164573</xdr:rowOff>
    </xdr:from>
    <xdr:to>
      <xdr:col>11</xdr:col>
      <xdr:colOff>563458</xdr:colOff>
      <xdr:row>5</xdr:row>
      <xdr:rowOff>216239</xdr:rowOff>
    </xdr:to>
    <xdr:sp macro="" textlink="">
      <xdr:nvSpPr>
        <xdr:cNvPr id="3" name="正方形/長方形 2">
          <a:extLst>
            <a:ext uri="{FF2B5EF4-FFF2-40B4-BE49-F238E27FC236}">
              <a16:creationId xmlns:a16="http://schemas.microsoft.com/office/drawing/2014/main" id="{463D20B0-7DF9-4560-9EA3-3A629D1F34BF}"/>
            </a:ext>
          </a:extLst>
        </xdr:cNvPr>
        <xdr:cNvSpPr/>
      </xdr:nvSpPr>
      <xdr:spPr bwMode="auto">
        <a:xfrm>
          <a:off x="10187080" y="132463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497168</xdr:colOff>
      <xdr:row>1</xdr:row>
      <xdr:rowOff>19496</xdr:rowOff>
    </xdr:from>
    <xdr:to>
      <xdr:col>20</xdr:col>
      <xdr:colOff>409434</xdr:colOff>
      <xdr:row>14</xdr:row>
      <xdr:rowOff>326859</xdr:rowOff>
    </xdr:to>
    <xdr:sp macro="" textlink="">
      <xdr:nvSpPr>
        <xdr:cNvPr id="2" name="正方形/長方形 1">
          <a:extLst>
            <a:ext uri="{FF2B5EF4-FFF2-40B4-BE49-F238E27FC236}">
              <a16:creationId xmlns:a16="http://schemas.microsoft.com/office/drawing/2014/main" id="{7003141B-F4EB-4E9E-8CD9-D8FD8AC41924}"/>
            </a:ext>
          </a:extLst>
        </xdr:cNvPr>
        <xdr:cNvSpPr/>
      </xdr:nvSpPr>
      <xdr:spPr bwMode="auto">
        <a:xfrm>
          <a:off x="10235821" y="331445"/>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633646</xdr:colOff>
      <xdr:row>4</xdr:row>
      <xdr:rowOff>86586</xdr:rowOff>
    </xdr:from>
    <xdr:to>
      <xdr:col>12</xdr:col>
      <xdr:colOff>95534</xdr:colOff>
      <xdr:row>5</xdr:row>
      <xdr:rowOff>138252</xdr:rowOff>
    </xdr:to>
    <xdr:sp macro="" textlink="">
      <xdr:nvSpPr>
        <xdr:cNvPr id="3" name="正方形/長方形 2">
          <a:extLst>
            <a:ext uri="{FF2B5EF4-FFF2-40B4-BE49-F238E27FC236}">
              <a16:creationId xmlns:a16="http://schemas.microsoft.com/office/drawing/2014/main" id="{5AEBE13C-1D11-4549-9BFD-E3918142D328}"/>
            </a:ext>
          </a:extLst>
        </xdr:cNvPr>
        <xdr:cNvSpPr/>
      </xdr:nvSpPr>
      <xdr:spPr bwMode="auto">
        <a:xfrm>
          <a:off x="10372299" y="124664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1</xdr:row>
      <xdr:rowOff>0</xdr:rowOff>
    </xdr:from>
    <xdr:to>
      <xdr:col>20</xdr:col>
      <xdr:colOff>565409</xdr:colOff>
      <xdr:row>14</xdr:row>
      <xdr:rowOff>307363</xdr:rowOff>
    </xdr:to>
    <xdr:sp macro="" textlink="">
      <xdr:nvSpPr>
        <xdr:cNvPr id="2" name="正方形/長方形 1">
          <a:extLst>
            <a:ext uri="{FF2B5EF4-FFF2-40B4-BE49-F238E27FC236}">
              <a16:creationId xmlns:a16="http://schemas.microsoft.com/office/drawing/2014/main" id="{3B2C1E78-3127-4A31-B8AA-1AEEF2F3FC42}"/>
            </a:ext>
          </a:extLst>
        </xdr:cNvPr>
        <xdr:cNvSpPr/>
      </xdr:nvSpPr>
      <xdr:spPr bwMode="auto">
        <a:xfrm>
          <a:off x="10391796" y="311949"/>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136478</xdr:colOff>
      <xdr:row>4</xdr:row>
      <xdr:rowOff>67090</xdr:rowOff>
    </xdr:from>
    <xdr:to>
      <xdr:col>12</xdr:col>
      <xdr:colOff>251509</xdr:colOff>
      <xdr:row>5</xdr:row>
      <xdr:rowOff>118756</xdr:rowOff>
    </xdr:to>
    <xdr:sp macro="" textlink="">
      <xdr:nvSpPr>
        <xdr:cNvPr id="3" name="正方形/長方形 2">
          <a:extLst>
            <a:ext uri="{FF2B5EF4-FFF2-40B4-BE49-F238E27FC236}">
              <a16:creationId xmlns:a16="http://schemas.microsoft.com/office/drawing/2014/main" id="{4A0F3861-E4C5-4B2C-9AA4-0C4F109CAF12}"/>
            </a:ext>
          </a:extLst>
        </xdr:cNvPr>
        <xdr:cNvSpPr/>
      </xdr:nvSpPr>
      <xdr:spPr bwMode="auto">
        <a:xfrm>
          <a:off x="10528274" y="1227150"/>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409433</xdr:colOff>
      <xdr:row>0</xdr:row>
      <xdr:rowOff>292452</xdr:rowOff>
    </xdr:from>
    <xdr:to>
      <xdr:col>20</xdr:col>
      <xdr:colOff>9749</xdr:colOff>
      <xdr:row>14</xdr:row>
      <xdr:rowOff>287866</xdr:rowOff>
    </xdr:to>
    <xdr:sp macro="" textlink="">
      <xdr:nvSpPr>
        <xdr:cNvPr id="2" name="正方形/長方形 1">
          <a:extLst>
            <a:ext uri="{FF2B5EF4-FFF2-40B4-BE49-F238E27FC236}">
              <a16:creationId xmlns:a16="http://schemas.microsoft.com/office/drawing/2014/main" id="{04992CAF-4D5D-4763-B36E-F612EDB3E9CA}"/>
            </a:ext>
          </a:extLst>
        </xdr:cNvPr>
        <xdr:cNvSpPr/>
      </xdr:nvSpPr>
      <xdr:spPr bwMode="auto">
        <a:xfrm>
          <a:off x="10148086" y="29245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545911</xdr:colOff>
      <xdr:row>4</xdr:row>
      <xdr:rowOff>47593</xdr:rowOff>
    </xdr:from>
    <xdr:to>
      <xdr:col>11</xdr:col>
      <xdr:colOff>348994</xdr:colOff>
      <xdr:row>5</xdr:row>
      <xdr:rowOff>99259</xdr:rowOff>
    </xdr:to>
    <xdr:sp macro="" textlink="">
      <xdr:nvSpPr>
        <xdr:cNvPr id="3" name="正方形/長方形 2">
          <a:extLst>
            <a:ext uri="{FF2B5EF4-FFF2-40B4-BE49-F238E27FC236}">
              <a16:creationId xmlns:a16="http://schemas.microsoft.com/office/drawing/2014/main" id="{C43147D5-A57C-4CD2-B3A6-535E29B35574}"/>
            </a:ext>
          </a:extLst>
        </xdr:cNvPr>
        <xdr:cNvSpPr/>
      </xdr:nvSpPr>
      <xdr:spPr bwMode="auto">
        <a:xfrm>
          <a:off x="10284564" y="120765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E31C-8877-4D51-9A37-AC3A0A4F2981}">
  <sheetPr codeName="Sheet1">
    <tabColor rgb="FFFF0000"/>
  </sheetPr>
  <dimension ref="A1:BW30"/>
  <sheetViews>
    <sheetView tabSelected="1" view="pageBreakPreview" zoomScaleNormal="85" zoomScaleSheetLayoutView="100" workbookViewId="0">
      <selection activeCell="V7" sqref="V7:BW7"/>
    </sheetView>
  </sheetViews>
  <sheetFormatPr defaultRowHeight="29.95" customHeight="1" x14ac:dyDescent="0.5"/>
  <cols>
    <col min="1" max="20" width="1.6328125" style="26" customWidth="1"/>
    <col min="21" max="75" width="1.6328125" style="27" customWidth="1"/>
    <col min="76" max="79" width="10.6328125" style="26" customWidth="1"/>
    <col min="80" max="16384" width="8.7265625" style="26"/>
  </cols>
  <sheetData>
    <row r="1" spans="1:75" ht="25" customHeight="1" x14ac:dyDescent="0.5"/>
    <row r="2" spans="1:75" ht="25" customHeight="1" x14ac:dyDescent="0.5">
      <c r="A2" s="102" t="s">
        <v>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row>
    <row r="3" spans="1:75" ht="25" customHeight="1" x14ac:dyDescent="0.5">
      <c r="A3" s="102" t="s">
        <v>144</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row>
    <row r="4" spans="1:75" ht="25" customHeight="1" x14ac:dyDescent="0.5">
      <c r="A4" s="105" t="s">
        <v>145</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row>
    <row r="5" spans="1:75" ht="25" customHeight="1" x14ac:dyDescent="0.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row>
    <row r="6" spans="1:75" ht="25" customHeight="1" x14ac:dyDescent="0.5">
      <c r="A6" s="103" t="s">
        <v>1</v>
      </c>
      <c r="B6" s="103"/>
      <c r="C6" s="103"/>
      <c r="D6" s="103"/>
      <c r="E6" s="103"/>
      <c r="F6" s="103"/>
      <c r="G6" s="103"/>
      <c r="H6" s="103"/>
      <c r="I6" s="103"/>
      <c r="J6" s="103"/>
      <c r="K6" s="103"/>
      <c r="L6" s="103"/>
      <c r="M6" s="103"/>
      <c r="N6" s="103"/>
      <c r="O6" s="103"/>
      <c r="P6" s="103"/>
      <c r="Q6" s="103"/>
      <c r="R6" s="103"/>
      <c r="S6" s="103"/>
      <c r="T6" s="103"/>
      <c r="U6" s="103"/>
      <c r="BO6" s="104"/>
      <c r="BP6" s="104"/>
      <c r="BQ6" s="104"/>
      <c r="BR6" s="104"/>
      <c r="BS6" s="104"/>
      <c r="BT6" s="104"/>
      <c r="BU6" s="104"/>
    </row>
    <row r="7" spans="1:75" ht="25" customHeight="1" x14ac:dyDescent="0.5">
      <c r="A7" s="65" t="s">
        <v>2</v>
      </c>
      <c r="B7" s="66"/>
      <c r="C7" s="66"/>
      <c r="D7" s="66"/>
      <c r="E7" s="66"/>
      <c r="F7" s="66"/>
      <c r="G7" s="66"/>
      <c r="H7" s="67"/>
      <c r="I7" s="71" t="s">
        <v>3</v>
      </c>
      <c r="J7" s="72"/>
      <c r="K7" s="72"/>
      <c r="L7" s="72"/>
      <c r="M7" s="72"/>
      <c r="N7" s="72"/>
      <c r="O7" s="72"/>
      <c r="P7" s="72"/>
      <c r="Q7" s="72"/>
      <c r="R7" s="72"/>
      <c r="S7" s="72"/>
      <c r="T7" s="72"/>
      <c r="U7" s="73"/>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row>
    <row r="8" spans="1:75" ht="29.95" customHeight="1" x14ac:dyDescent="0.5">
      <c r="A8" s="68"/>
      <c r="B8" s="69"/>
      <c r="C8" s="69"/>
      <c r="D8" s="69"/>
      <c r="E8" s="69"/>
      <c r="F8" s="69"/>
      <c r="G8" s="69"/>
      <c r="H8" s="70"/>
      <c r="I8" s="71" t="s">
        <v>4</v>
      </c>
      <c r="J8" s="72"/>
      <c r="K8" s="72"/>
      <c r="L8" s="72"/>
      <c r="M8" s="72"/>
      <c r="N8" s="72"/>
      <c r="O8" s="72"/>
      <c r="P8" s="72"/>
      <c r="Q8" s="72"/>
      <c r="R8" s="72"/>
      <c r="S8" s="72"/>
      <c r="T8" s="72"/>
      <c r="U8" s="73"/>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row>
    <row r="9" spans="1:75" ht="25" customHeight="1" x14ac:dyDescent="0.5">
      <c r="A9" s="86" t="s">
        <v>5</v>
      </c>
      <c r="B9" s="87"/>
      <c r="C9" s="87"/>
      <c r="D9" s="87"/>
      <c r="E9" s="87"/>
      <c r="F9" s="87"/>
      <c r="G9" s="87"/>
      <c r="H9" s="88"/>
      <c r="I9" s="71" t="s">
        <v>6</v>
      </c>
      <c r="J9" s="72"/>
      <c r="K9" s="72"/>
      <c r="L9" s="72"/>
      <c r="M9" s="72"/>
      <c r="N9" s="72"/>
      <c r="O9" s="72"/>
      <c r="P9" s="72"/>
      <c r="Q9" s="72"/>
      <c r="R9" s="72"/>
      <c r="S9" s="72"/>
      <c r="T9" s="72"/>
      <c r="U9" s="73"/>
      <c r="V9" s="95"/>
      <c r="W9" s="96"/>
      <c r="X9" s="96"/>
      <c r="Y9" s="97"/>
      <c r="Z9" s="29" t="s">
        <v>7</v>
      </c>
      <c r="AA9" s="98"/>
      <c r="AB9" s="98"/>
      <c r="AC9" s="98"/>
      <c r="AD9" s="98"/>
      <c r="AE9" s="98"/>
    </row>
    <row r="10" spans="1:75" ht="41.95" customHeight="1" x14ac:dyDescent="0.5">
      <c r="A10" s="89"/>
      <c r="B10" s="90"/>
      <c r="C10" s="90"/>
      <c r="D10" s="90"/>
      <c r="E10" s="90"/>
      <c r="F10" s="90"/>
      <c r="G10" s="90"/>
      <c r="H10" s="91"/>
      <c r="I10" s="99" t="s">
        <v>8</v>
      </c>
      <c r="J10" s="100"/>
      <c r="K10" s="100"/>
      <c r="L10" s="100"/>
      <c r="M10" s="100"/>
      <c r="N10" s="100"/>
      <c r="O10" s="100"/>
      <c r="P10" s="100"/>
      <c r="Q10" s="100"/>
      <c r="R10" s="100"/>
      <c r="S10" s="100"/>
      <c r="T10" s="100"/>
      <c r="U10" s="101"/>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row>
    <row r="11" spans="1:75" ht="25" customHeight="1" x14ac:dyDescent="0.5">
      <c r="A11" s="92"/>
      <c r="B11" s="93"/>
      <c r="C11" s="93"/>
      <c r="D11" s="93"/>
      <c r="E11" s="93"/>
      <c r="F11" s="93"/>
      <c r="G11" s="93"/>
      <c r="H11" s="94"/>
      <c r="I11" s="71" t="s">
        <v>9</v>
      </c>
      <c r="J11" s="72"/>
      <c r="K11" s="72"/>
      <c r="L11" s="72"/>
      <c r="M11" s="72"/>
      <c r="N11" s="72"/>
      <c r="O11" s="72"/>
      <c r="P11" s="72"/>
      <c r="Q11" s="72"/>
      <c r="R11" s="72"/>
      <c r="S11" s="72"/>
      <c r="T11" s="72"/>
      <c r="U11" s="73"/>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row>
    <row r="12" spans="1:75" ht="25" customHeight="1" x14ac:dyDescent="0.5">
      <c r="A12" s="86" t="s">
        <v>10</v>
      </c>
      <c r="B12" s="87"/>
      <c r="C12" s="87"/>
      <c r="D12" s="87"/>
      <c r="E12" s="87"/>
      <c r="F12" s="87"/>
      <c r="G12" s="87"/>
      <c r="H12" s="88"/>
      <c r="I12" s="71" t="s">
        <v>11</v>
      </c>
      <c r="J12" s="72"/>
      <c r="K12" s="72"/>
      <c r="L12" s="72"/>
      <c r="M12" s="72"/>
      <c r="N12" s="72"/>
      <c r="O12" s="72"/>
      <c r="P12" s="72"/>
      <c r="Q12" s="72"/>
      <c r="R12" s="72"/>
      <c r="S12" s="72"/>
      <c r="T12" s="72"/>
      <c r="U12" s="73"/>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row>
    <row r="13" spans="1:75" ht="25" customHeight="1" x14ac:dyDescent="0.5">
      <c r="A13" s="92"/>
      <c r="B13" s="93"/>
      <c r="C13" s="93"/>
      <c r="D13" s="93"/>
      <c r="E13" s="93"/>
      <c r="F13" s="93"/>
      <c r="G13" s="93"/>
      <c r="H13" s="94"/>
      <c r="I13" s="71" t="s">
        <v>12</v>
      </c>
      <c r="J13" s="72"/>
      <c r="K13" s="72"/>
      <c r="L13" s="72"/>
      <c r="M13" s="72"/>
      <c r="N13" s="72"/>
      <c r="O13" s="72"/>
      <c r="P13" s="72"/>
      <c r="Q13" s="72"/>
      <c r="R13" s="72"/>
      <c r="S13" s="72"/>
      <c r="T13" s="72"/>
      <c r="U13" s="73"/>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row>
    <row r="14" spans="1:75" ht="25" customHeight="1" x14ac:dyDescent="0.5">
      <c r="A14" s="76" t="s">
        <v>13</v>
      </c>
      <c r="B14" s="76"/>
      <c r="C14" s="76"/>
      <c r="D14" s="76"/>
      <c r="E14" s="76"/>
      <c r="F14" s="76"/>
      <c r="G14" s="76"/>
      <c r="H14" s="76"/>
      <c r="I14" s="76"/>
      <c r="J14" s="76"/>
      <c r="K14" s="76"/>
      <c r="L14" s="76"/>
      <c r="M14" s="76"/>
      <c r="N14" s="76"/>
      <c r="O14" s="76"/>
      <c r="P14" s="76"/>
      <c r="Q14" s="76"/>
      <c r="R14" s="76"/>
      <c r="S14" s="76"/>
      <c r="T14" s="76"/>
      <c r="U14" s="76"/>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1:75" ht="25" customHeight="1" x14ac:dyDescent="0.5">
      <c r="A15" s="79" t="s">
        <v>14</v>
      </c>
      <c r="B15" s="80"/>
      <c r="C15" s="80"/>
      <c r="D15" s="80"/>
      <c r="E15" s="80"/>
      <c r="F15" s="80"/>
      <c r="G15" s="80"/>
      <c r="H15" s="81"/>
      <c r="I15" s="71" t="s">
        <v>15</v>
      </c>
      <c r="J15" s="72"/>
      <c r="K15" s="72"/>
      <c r="L15" s="72"/>
      <c r="M15" s="72"/>
      <c r="N15" s="72"/>
      <c r="O15" s="72"/>
      <c r="P15" s="72"/>
      <c r="Q15" s="72"/>
      <c r="R15" s="72"/>
      <c r="S15" s="72"/>
      <c r="T15" s="72"/>
      <c r="U15" s="73"/>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row>
    <row r="16" spans="1:75" ht="25" customHeight="1" x14ac:dyDescent="0.5">
      <c r="A16" s="82"/>
      <c r="B16" s="83"/>
      <c r="C16" s="83"/>
      <c r="D16" s="83"/>
      <c r="E16" s="83"/>
      <c r="F16" s="83"/>
      <c r="G16" s="83"/>
      <c r="H16" s="84"/>
      <c r="I16" s="71" t="s">
        <v>12</v>
      </c>
      <c r="J16" s="72"/>
      <c r="K16" s="72"/>
      <c r="L16" s="72"/>
      <c r="M16" s="72"/>
      <c r="N16" s="72"/>
      <c r="O16" s="72"/>
      <c r="P16" s="72"/>
      <c r="Q16" s="72"/>
      <c r="R16" s="72"/>
      <c r="S16" s="72"/>
      <c r="T16" s="72"/>
      <c r="U16" s="73"/>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row>
    <row r="17" spans="1:75" ht="25" customHeight="1" x14ac:dyDescent="0.5">
      <c r="A17" s="65" t="s">
        <v>16</v>
      </c>
      <c r="B17" s="66"/>
      <c r="C17" s="66"/>
      <c r="D17" s="66"/>
      <c r="E17" s="66"/>
      <c r="F17" s="66"/>
      <c r="G17" s="66"/>
      <c r="H17" s="67"/>
      <c r="I17" s="71" t="s">
        <v>17</v>
      </c>
      <c r="J17" s="72"/>
      <c r="K17" s="72"/>
      <c r="L17" s="72"/>
      <c r="M17" s="72"/>
      <c r="N17" s="72"/>
      <c r="O17" s="72"/>
      <c r="P17" s="72"/>
      <c r="Q17" s="72"/>
      <c r="R17" s="72"/>
      <c r="S17" s="72"/>
      <c r="T17" s="72"/>
      <c r="U17" s="73"/>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row>
    <row r="18" spans="1:75" ht="25" customHeight="1" x14ac:dyDescent="0.5">
      <c r="A18" s="68"/>
      <c r="B18" s="69"/>
      <c r="C18" s="69"/>
      <c r="D18" s="69"/>
      <c r="E18" s="69"/>
      <c r="F18" s="69"/>
      <c r="G18" s="69"/>
      <c r="H18" s="70"/>
      <c r="I18" s="71" t="s">
        <v>18</v>
      </c>
      <c r="J18" s="72"/>
      <c r="K18" s="72"/>
      <c r="L18" s="72"/>
      <c r="M18" s="72"/>
      <c r="N18" s="72"/>
      <c r="O18" s="72"/>
      <c r="P18" s="72"/>
      <c r="Q18" s="72"/>
      <c r="R18" s="72"/>
      <c r="S18" s="72"/>
      <c r="T18" s="72"/>
      <c r="U18" s="73"/>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ht="25" customHeight="1" x14ac:dyDescent="0.5">
      <c r="A19" s="63" t="s">
        <v>19</v>
      </c>
      <c r="B19" s="63"/>
      <c r="C19" s="63"/>
      <c r="D19" s="63"/>
      <c r="E19" s="63"/>
      <c r="F19" s="63"/>
      <c r="G19" s="63"/>
      <c r="H19" s="63"/>
      <c r="I19" s="63"/>
      <c r="J19" s="63"/>
      <c r="K19" s="63"/>
      <c r="L19" s="63"/>
      <c r="M19" s="63"/>
      <c r="N19" s="63"/>
      <c r="O19" s="63"/>
      <c r="P19" s="63"/>
      <c r="Q19" s="63"/>
      <c r="R19" s="63"/>
      <c r="S19" s="63"/>
      <c r="T19" s="63"/>
      <c r="U19" s="63"/>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row>
    <row r="20" spans="1:75" ht="25" customHeight="1" x14ac:dyDescent="0.5">
      <c r="A20" s="76" t="s">
        <v>20</v>
      </c>
      <c r="B20" s="76"/>
      <c r="C20" s="76"/>
      <c r="D20" s="76"/>
      <c r="E20" s="76"/>
      <c r="F20" s="76"/>
      <c r="G20" s="76"/>
      <c r="H20" s="76"/>
      <c r="I20" s="76"/>
      <c r="J20" s="76"/>
      <c r="K20" s="76"/>
      <c r="L20" s="76"/>
      <c r="M20" s="76"/>
      <c r="N20" s="76"/>
      <c r="O20" s="76"/>
      <c r="P20" s="76"/>
      <c r="Q20" s="76"/>
      <c r="R20" s="76"/>
      <c r="S20" s="76"/>
      <c r="T20" s="76"/>
      <c r="U20" s="76"/>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row>
    <row r="21" spans="1:75" ht="25" customHeight="1" x14ac:dyDescent="0.5">
      <c r="A21" s="76" t="s">
        <v>21</v>
      </c>
      <c r="B21" s="76"/>
      <c r="C21" s="76"/>
      <c r="D21" s="76"/>
      <c r="E21" s="76"/>
      <c r="F21" s="76"/>
      <c r="G21" s="76"/>
      <c r="H21" s="76"/>
      <c r="I21" s="76"/>
      <c r="J21" s="76"/>
      <c r="K21" s="76"/>
      <c r="L21" s="76"/>
      <c r="M21" s="76"/>
      <c r="N21" s="76"/>
      <c r="O21" s="76"/>
      <c r="P21" s="76"/>
      <c r="Q21" s="76"/>
      <c r="R21" s="76"/>
      <c r="S21" s="76"/>
      <c r="T21" s="76"/>
      <c r="U21" s="76"/>
      <c r="V21" s="78" t="s">
        <v>122</v>
      </c>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row>
    <row r="22" spans="1:75" ht="25" customHeight="1" x14ac:dyDescent="0.5">
      <c r="A22" s="63" t="s">
        <v>159</v>
      </c>
      <c r="B22" s="63"/>
      <c r="C22" s="63"/>
      <c r="D22" s="63"/>
      <c r="E22" s="63"/>
      <c r="F22" s="63"/>
      <c r="G22" s="63"/>
      <c r="H22" s="63"/>
      <c r="I22" s="63"/>
      <c r="J22" s="63"/>
      <c r="K22" s="63"/>
      <c r="L22" s="63"/>
      <c r="M22" s="63"/>
      <c r="N22" s="63"/>
      <c r="O22" s="63"/>
      <c r="P22" s="63"/>
      <c r="Q22" s="63"/>
      <c r="R22" s="63"/>
      <c r="S22" s="63"/>
      <c r="T22" s="63"/>
      <c r="U22" s="63"/>
      <c r="V22" s="64" t="s">
        <v>146</v>
      </c>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row>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sheetData>
  <sheetProtection algorithmName="SHA-512" hashValue="5s40yMLjSA9cpjt5YVZ/E/DJnfP90XNn01nUiAsG3pVRMjnvZ5CMBD3zuGRBkjyKGF9g5cdsmCglx4TnzvnR+A==" saltValue="mU0qEjL7x9PNiHsGBVMz5w==" spinCount="100000" sheet="1" objects="1" scenarios="1" selectLockedCells="1"/>
  <mergeCells count="43">
    <mergeCell ref="A2:BW2"/>
    <mergeCell ref="A6:U6"/>
    <mergeCell ref="BO6:BU6"/>
    <mergeCell ref="A7:H8"/>
    <mergeCell ref="I7:U7"/>
    <mergeCell ref="V7:BW7"/>
    <mergeCell ref="I8:U8"/>
    <mergeCell ref="V8:BW8"/>
    <mergeCell ref="A3:BW3"/>
    <mergeCell ref="A4:BW4"/>
    <mergeCell ref="A14:U14"/>
    <mergeCell ref="V14:BW14"/>
    <mergeCell ref="A9:H11"/>
    <mergeCell ref="I9:U9"/>
    <mergeCell ref="V9:Y9"/>
    <mergeCell ref="AA9:AE9"/>
    <mergeCell ref="I10:U10"/>
    <mergeCell ref="V10:BW10"/>
    <mergeCell ref="I11:U11"/>
    <mergeCell ref="V11:BW11"/>
    <mergeCell ref="A12:H13"/>
    <mergeCell ref="I12:U12"/>
    <mergeCell ref="V12:BW12"/>
    <mergeCell ref="I13:U13"/>
    <mergeCell ref="V13:BW13"/>
    <mergeCell ref="A15:H16"/>
    <mergeCell ref="I15:U15"/>
    <mergeCell ref="V15:BW15"/>
    <mergeCell ref="I16:U16"/>
    <mergeCell ref="V16:BW16"/>
    <mergeCell ref="A22:U22"/>
    <mergeCell ref="V22:BW22"/>
    <mergeCell ref="A17:H18"/>
    <mergeCell ref="I17:U17"/>
    <mergeCell ref="V17:BW17"/>
    <mergeCell ref="I18:U18"/>
    <mergeCell ref="V18:BW18"/>
    <mergeCell ref="A19:U19"/>
    <mergeCell ref="V19:BW19"/>
    <mergeCell ref="A20:U20"/>
    <mergeCell ref="V20:BW20"/>
    <mergeCell ref="A21:U21"/>
    <mergeCell ref="V21:BW21"/>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14E7-4956-435E-AE57-783670E52426}">
  <sheetPr>
    <tabColor theme="7" tint="0.59999389629810485"/>
  </sheetPr>
  <dimension ref="A1:S286"/>
  <sheetViews>
    <sheetView view="pageBreakPreview" zoomScaleNormal="100" zoomScaleSheetLayoutView="100"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customWidth="1"/>
    <col min="11" max="11" width="12.81640625" style="30" customWidth="1"/>
    <col min="12"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170</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JXIbtCBKL4jICiv8wkk6TKfAf35T6Z+hxJaiRNSs8Tg1Es9MUwiZaO18BBwX5EKGDsdPKmvIBKX9+AJjI1V4ZA==" saltValue="Q7avguVVZzitPRQBjMZ6BQ=="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4B00A0D0-CBA6-4A7F-9C23-3D47CCFC7E53}">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91E5C73-3162-46B8-908D-FA116953E351}">
          <x14:formula1>
            <xm:f>対象地域一覧!$A$2:$A$45</xm:f>
          </x14:formula1>
          <xm:sqref>D155:D159 D141:D150 D21:D30 D35:D39 D165:D174 D83:D87 D107:D111 D45:D54 D69:D78 D93:D102 D117:D126 D59:D63 D131:D135 D179:D183</xm:sqref>
        </x14:dataValidation>
        <x14:dataValidation type="list" allowBlank="1" showInputMessage="1" showErrorMessage="1" xr:uid="{FA93EBB1-6DC7-4A89-BD17-6AA2B966158E}">
          <x14:formula1>
            <xm:f>通所リハビリテーション費!$A$7:$A$14</xm:f>
          </x14:formula1>
          <xm:sqref>C13:C15</xm:sqref>
        </x14:dataValidation>
        <x14:dataValidation type="list" allowBlank="1" showInputMessage="1" showErrorMessage="1" xr:uid="{1C955F7F-C7BD-4371-BE9D-9BDD3F985422}">
          <x14:formula1>
            <xm:f>通所リハビリテーション費!$C$2:$C$7</xm:f>
          </x14:formula1>
          <xm:sqref>G155:G159 G45:G54 G141:G150 G69:G78 G21:G30 G93:G102 G35:G39 G117:G126 G59:G63 G83:G87 G131:G135 G107:G111 G165:G174 G179:G183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84DA-A3DE-49D8-B9E2-91C703839DB4}">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1.7265625" style="48"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171</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63SaBsXMO4BKEoehJ4DuIKtoo760kYfR7Xq6qNnPm3wqmLsGk6Ot4GXFnruiNISuZAlLUZLcY41FWHj1F9H1QA==" saltValue="9TDlZFz5WiI0ittgXq57rw=="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E93D6401-47F4-4AAB-AB66-BC32D7C6760E}">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6166CB2-F2D4-4881-8C22-263C59623886}">
          <x14:formula1>
            <xm:f>通所リハビリテーション費!$C$2:$C$7</xm:f>
          </x14:formula1>
          <xm:sqref>G155:G159 G45:G54 G141:G150 G69:G78 G21:G30 G93:G102 G35:G39 G117:G126 G59:G63 G83:G87 G131:G135 G107:G111 G165:G174 G179:G183</xm:sqref>
        </x14:dataValidation>
        <x14:dataValidation type="list" allowBlank="1" showInputMessage="1" showErrorMessage="1" xr:uid="{A1A9A5E0-9B83-4EEF-A0D0-E05A45039946}">
          <x14:formula1>
            <xm:f>通所リハビリテーション費!$A$7:$A$14</xm:f>
          </x14:formula1>
          <xm:sqref>C13:C15</xm:sqref>
        </x14:dataValidation>
        <x14:dataValidation type="list" allowBlank="1" showInputMessage="1" showErrorMessage="1" xr:uid="{B0A3CEBB-AD57-4ED3-904B-011862001776}">
          <x14:formula1>
            <xm:f>対象地域一覧!$A$2:$A$45</xm:f>
          </x14:formula1>
          <xm:sqref>D155:D159 D141:D150 D21:D30 D35:D39 D165:D174 D83:D87 D107:D111 D45:D54 D69:D78 D93:D102 D117:D126 D59:D63 D131:D135 D179:D183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620F-C41D-4B43-B36D-573159B48337}">
  <sheetPr>
    <tabColor theme="7" tint="0.59999389629810485"/>
  </sheetPr>
  <dimension ref="A1:S286"/>
  <sheetViews>
    <sheetView view="pageBreakPreview" zoomScaleNormal="100" zoomScaleSheetLayoutView="100"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172</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gq79t/QuVXk1pp5Kev++uIhz0LcZm79B/9EBbtdNAAwjgUmFlGxQrw4D4xuT0BSWTJlx3GFscvrQT+SD1k6t+Q==" saltValue="OirAVgVW5gp3uFDTvsekiQ=="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1EF8DABB-10AF-449C-BAA7-95A9CE793D47}">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521E10B-599E-4EF9-9035-B903A9784842}">
          <x14:formula1>
            <xm:f>対象地域一覧!$A$2:$A$45</xm:f>
          </x14:formula1>
          <xm:sqref>D155:D159 D141:D150 D21:D30 D35:D39 D165:D174 D83:D87 D107:D111 D45:D54 D69:D78 D93:D102 D117:D126 D59:D63 D131:D135 D179:D183</xm:sqref>
        </x14:dataValidation>
        <x14:dataValidation type="list" allowBlank="1" showInputMessage="1" showErrorMessage="1" xr:uid="{E2E917DE-88FD-411D-824F-C7334B1EA02D}">
          <x14:formula1>
            <xm:f>通所リハビリテーション費!$A$7:$A$14</xm:f>
          </x14:formula1>
          <xm:sqref>C13:C15</xm:sqref>
        </x14:dataValidation>
        <x14:dataValidation type="list" allowBlank="1" showInputMessage="1" showErrorMessage="1" xr:uid="{6BF49B14-BF83-4EE2-B888-44C9D15F07A0}">
          <x14:formula1>
            <xm:f>通所リハビリテーション費!$C$2:$C$7</xm:f>
          </x14:formula1>
          <xm:sqref>G155:G159 G45:G54 G141:G150 G69:G78 G21:G30 G93:G102 G35:G39 G117:G126 G59:G63 G83:G87 G131:G135 G107:G111 G165:G174 G179:G183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483BA-8B72-489E-8041-F4A7CEA1CCF9}">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211</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kp+nnuhoTuKRI0ia2bLFrEgARMEeNmQLqKzt5hZ7ypAFgJXGTYwlWla3inw3jKp3gVKeldjmJyW2vdTeRn/pSQ==" saltValue="Qc8Nk2QNo/IepHEkF0I4rg=="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3307547C-B4F4-4FDF-9C07-57F227C7571A}">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84E46E8-FE63-4D33-92C0-C528F0F66D10}">
          <x14:formula1>
            <xm:f>通所リハビリテーション費!$C$2:$C$7</xm:f>
          </x14:formula1>
          <xm:sqref>G155:G159 G45:G54 G141:G150 G69:G78 G21:G30 G93:G102 G35:G39 G117:G126 G59:G63 G83:G87 G131:G135 G107:G111 G165:G174 G179:G183</xm:sqref>
        </x14:dataValidation>
        <x14:dataValidation type="list" allowBlank="1" showInputMessage="1" showErrorMessage="1" xr:uid="{A2CFC066-1024-45F2-9FFB-414D659BE8EC}">
          <x14:formula1>
            <xm:f>通所リハビリテーション費!$A$7:$A$14</xm:f>
          </x14:formula1>
          <xm:sqref>C13:C15</xm:sqref>
        </x14:dataValidation>
        <x14:dataValidation type="list" allowBlank="1" showInputMessage="1" showErrorMessage="1" xr:uid="{56053565-DB0F-4370-85C8-5CC43E0E91CE}">
          <x14:formula1>
            <xm:f>対象地域一覧!$A$2:$A$45</xm:f>
          </x14:formula1>
          <xm:sqref>D155:D159 D141:D150 D21:D30 D35:D39 D165:D174 D83:D87 D107:D111 D45:D54 D69:D78 D93:D102 D117:D126 D59:D63 D131:D135 D179:D183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91930-037B-4A62-AD4E-E4800143C562}">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212</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 t="shared" ref="J26:J30" si="3">(I26*H26)*0.1*10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si="3"/>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NN9kDklJKwCLp0H07Ec8REAWZ4k0YNB/IPUhRpydmtm08rtHx+oSQRKlXhV4PcALpYsY94AZocodWtimpRfwaw==" saltValue="h/h4BASx+x3k2srZl/m8AA=="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B4C22891-2BDD-40B1-B4C3-A7B8C3C13109}">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E7A039B-48C6-4CE1-970D-E594956F5241}">
          <x14:formula1>
            <xm:f>対象地域一覧!$A$2:$A$45</xm:f>
          </x14:formula1>
          <xm:sqref>D155:D159 D141:D150 D21:D30 D35:D39 D165:D174 D83:D87 D107:D111 D45:D54 D69:D78 D93:D102 D117:D126 D59:D63 D131:D135 D179:D183</xm:sqref>
        </x14:dataValidation>
        <x14:dataValidation type="list" allowBlank="1" showInputMessage="1" showErrorMessage="1" xr:uid="{D46C84C6-B7F9-4F4C-80D4-2426C18FF634}">
          <x14:formula1>
            <xm:f>通所リハビリテーション費!$A$7:$A$14</xm:f>
          </x14:formula1>
          <xm:sqref>C13:C15</xm:sqref>
        </x14:dataValidation>
        <x14:dataValidation type="list" allowBlank="1" showInputMessage="1" showErrorMessage="1" xr:uid="{28F8C159-C733-4E57-A68B-673CC374810F}">
          <x14:formula1>
            <xm:f>通所リハビリテーション費!$C$2:$C$7</xm:f>
          </x14:formula1>
          <xm:sqref>G155:G159 G45:G54 G141:G150 G69:G78 G21:G30 G93:G102 G35:G39 G117:G126 G59:G63 G83:G87 G131:G135 G107:G111 G165:G174 G179:G183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C725-9D7F-4EED-868D-D730E6181435}">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customWidth="1"/>
    <col min="7" max="7" width="11" style="30" customWidth="1"/>
    <col min="8" max="9" width="12.26953125" style="30" customWidth="1"/>
    <col min="10" max="10" width="12.26953125" style="48"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213</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GsprkAII7NzSO6JP9zAAdlsvyueJQz9+iw5IcQHxZLG5CbMNCwJka5Z0uLaY/TfYiw2xFTQcUalXs+CBqpEkqQ==" saltValue="cacKERZh/B3J0ZBvBKeUnQ=="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57"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54AAECE1-FB8B-4C7C-9CF6-2E43FA69266B}">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996E412-C06A-4159-8DBC-BD25F6319531}">
          <x14:formula1>
            <xm:f>通所リハビリテーション費!$C$2:$C$7</xm:f>
          </x14:formula1>
          <xm:sqref>G155:G159 G45:G54 G141:G150 G69:G78 G21:G30 G93:G102 G35:G39 G117:G126 G59:G63 G83:G87 G131:G135 G107:G111 G165:G174 G179:G183</xm:sqref>
        </x14:dataValidation>
        <x14:dataValidation type="list" allowBlank="1" showInputMessage="1" showErrorMessage="1" xr:uid="{7D8933BB-CEEA-450E-91A3-84017CDF5735}">
          <x14:formula1>
            <xm:f>通所リハビリテーション費!$A$7:$A$14</xm:f>
          </x14:formula1>
          <xm:sqref>C13:C15</xm:sqref>
        </x14:dataValidation>
        <x14:dataValidation type="list" allowBlank="1" showInputMessage="1" showErrorMessage="1" xr:uid="{280F8102-367C-4324-A73A-0DE28EFF35E4}">
          <x14:formula1>
            <xm:f>対象地域一覧!$A$2:$A$45</xm:f>
          </x14:formula1>
          <xm:sqref>D155:D159 D141:D150 D21:D30 D35:D39 D165:D174 D83:D87 D107:D111 D45:D54 D69:D78 D93:D102 D117:D126 D59:D63 D131:D135 D179:D183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035-B3A9-4201-AA86-8DA3028EFE8E}">
  <sheetPr>
    <tabColor rgb="FFFF0000"/>
  </sheetPr>
  <dimension ref="A1:M23"/>
  <sheetViews>
    <sheetView view="pageBreakPreview" zoomScaleNormal="100" zoomScaleSheetLayoutView="100" workbookViewId="0">
      <selection activeCell="B13" sqref="B13"/>
    </sheetView>
  </sheetViews>
  <sheetFormatPr defaultRowHeight="11.85" x14ac:dyDescent="0.5"/>
  <cols>
    <col min="1" max="1" width="20.08984375" style="12" bestFit="1" customWidth="1"/>
    <col min="2" max="4" width="7.08984375" style="12" bestFit="1" customWidth="1"/>
    <col min="5" max="5" width="8" style="12" bestFit="1" customWidth="1"/>
    <col min="6" max="6" width="8.1796875" style="12" bestFit="1" customWidth="1"/>
    <col min="7" max="7" width="8" style="12" bestFit="1" customWidth="1"/>
    <col min="8" max="8" width="8.1796875" style="12" bestFit="1" customWidth="1"/>
    <col min="9" max="13" width="8.36328125" style="12" bestFit="1" customWidth="1"/>
    <col min="14" max="16384" width="8.7265625" style="12"/>
  </cols>
  <sheetData>
    <row r="1" spans="1:13" ht="20.05" customHeight="1" x14ac:dyDescent="0.5">
      <c r="A1" s="12" t="s">
        <v>173</v>
      </c>
    </row>
    <row r="2" spans="1:13" ht="20.05" customHeight="1" x14ac:dyDescent="0.5">
      <c r="A2" s="12" t="s">
        <v>174</v>
      </c>
    </row>
    <row r="3" spans="1:13" ht="20.05" customHeight="1" x14ac:dyDescent="0.5"/>
    <row r="4" spans="1:13" ht="20.05" customHeight="1" x14ac:dyDescent="0.5">
      <c r="A4" s="13" t="s">
        <v>175</v>
      </c>
      <c r="B4" s="166" t="str">
        <f>IF(基本情報入力シート!V8="","",基本情報入力シート!V8)</f>
        <v/>
      </c>
      <c r="C4" s="166"/>
      <c r="D4" s="166"/>
      <c r="E4" s="166"/>
      <c r="F4" s="166"/>
      <c r="G4" s="166"/>
      <c r="H4" s="166"/>
      <c r="I4" s="166"/>
      <c r="J4" s="166"/>
      <c r="K4" s="166"/>
      <c r="L4" s="166"/>
      <c r="M4" s="166"/>
    </row>
    <row r="5" spans="1:13" ht="20.05" customHeight="1" x14ac:dyDescent="0.5">
      <c r="A5" s="13" t="s">
        <v>19</v>
      </c>
      <c r="B5" s="166" t="str">
        <f>IF(基本情報入力シート!V19="","",基本情報入力シート!V19)</f>
        <v/>
      </c>
      <c r="C5" s="166"/>
      <c r="D5" s="166"/>
      <c r="E5" s="166"/>
      <c r="F5" s="166"/>
      <c r="G5" s="166"/>
      <c r="H5" s="166"/>
      <c r="I5" s="166"/>
      <c r="J5" s="166"/>
      <c r="K5" s="166"/>
      <c r="L5" s="166"/>
      <c r="M5" s="166"/>
    </row>
    <row r="6" spans="1:13" ht="20.05" customHeight="1" x14ac:dyDescent="0.5">
      <c r="A6" s="13" t="s">
        <v>20</v>
      </c>
      <c r="B6" s="166" t="str">
        <f>IF(基本情報入力シート!V20="","",基本情報入力シート!V20)</f>
        <v/>
      </c>
      <c r="C6" s="166"/>
      <c r="D6" s="166"/>
      <c r="E6" s="166"/>
      <c r="F6" s="166"/>
      <c r="G6" s="166"/>
      <c r="H6" s="166"/>
      <c r="I6" s="166"/>
      <c r="J6" s="166"/>
      <c r="K6" s="166"/>
      <c r="L6" s="166"/>
      <c r="M6" s="166"/>
    </row>
    <row r="7" spans="1:13" ht="20.05" customHeight="1" x14ac:dyDescent="0.5">
      <c r="A7" s="13" t="s">
        <v>21</v>
      </c>
      <c r="B7" s="166" t="str">
        <f>IF(基本情報入力シート!V21="","",基本情報入力シート!V21)</f>
        <v>通所リハビリテーション</v>
      </c>
      <c r="C7" s="166"/>
      <c r="D7" s="166"/>
      <c r="E7" s="166"/>
      <c r="F7" s="166"/>
      <c r="G7" s="166"/>
      <c r="H7" s="166"/>
      <c r="I7" s="166"/>
      <c r="J7" s="166"/>
      <c r="K7" s="166"/>
      <c r="L7" s="166"/>
      <c r="M7" s="166"/>
    </row>
    <row r="8" spans="1:13" ht="20.05" customHeight="1" x14ac:dyDescent="0.5">
      <c r="A8" s="13" t="s">
        <v>159</v>
      </c>
      <c r="B8" s="167" t="str">
        <f>IF(基本情報入力シート!V22="","",基本情報入力シート!V22)</f>
        <v>別表第1の1　区分1　移動に片道20分以上の時間を要するサービス（特別地域加算対象地域内に居住する利用者を対象に行う場合）</v>
      </c>
      <c r="C8" s="167"/>
      <c r="D8" s="167"/>
      <c r="E8" s="167"/>
      <c r="F8" s="167"/>
      <c r="G8" s="167"/>
      <c r="H8" s="167"/>
      <c r="I8" s="167"/>
      <c r="J8" s="167"/>
      <c r="K8" s="167"/>
      <c r="L8" s="167"/>
      <c r="M8" s="167"/>
    </row>
    <row r="9" spans="1:13" ht="20.05" customHeight="1" x14ac:dyDescent="0.5"/>
    <row r="10" spans="1:13" ht="20.05" customHeight="1" x14ac:dyDescent="0.5">
      <c r="A10" s="12" t="s">
        <v>176</v>
      </c>
    </row>
    <row r="11" spans="1:13" ht="20.05" customHeight="1" x14ac:dyDescent="0.5">
      <c r="A11" s="13"/>
      <c r="B11" s="11" t="s">
        <v>177</v>
      </c>
      <c r="C11" s="11" t="s">
        <v>178</v>
      </c>
      <c r="D11" s="11" t="s">
        <v>179</v>
      </c>
      <c r="E11" s="11" t="s">
        <v>180</v>
      </c>
      <c r="F11" s="11" t="s">
        <v>181</v>
      </c>
      <c r="G11" s="11" t="s">
        <v>182</v>
      </c>
      <c r="H11" s="11" t="s">
        <v>183</v>
      </c>
      <c r="I11" s="11" t="s">
        <v>184</v>
      </c>
      <c r="J11" s="11" t="s">
        <v>185</v>
      </c>
      <c r="K11" s="11" t="s">
        <v>186</v>
      </c>
      <c r="L11" s="11" t="s">
        <v>187</v>
      </c>
      <c r="M11" s="11" t="s">
        <v>188</v>
      </c>
    </row>
    <row r="12" spans="1:13" ht="20.05" customHeight="1" x14ac:dyDescent="0.5">
      <c r="A12" s="13" t="s">
        <v>189</v>
      </c>
      <c r="B12" s="14">
        <f>'(附表2)実施状況報告（４月）'!$E$188</f>
        <v>0</v>
      </c>
      <c r="C12" s="14">
        <f>'(附表2)実施状況報告（５月）'!$E$188</f>
        <v>0</v>
      </c>
      <c r="D12" s="14">
        <f>'(附表2)実施状況報告（６月）'!$E$188</f>
        <v>0</v>
      </c>
      <c r="E12" s="14">
        <f>'(附表2)実施状況報告（７月）'!$E$188</f>
        <v>0</v>
      </c>
      <c r="F12" s="14">
        <f>'(附表2)実施状況報告（８月）'!$E$188</f>
        <v>0</v>
      </c>
      <c r="G12" s="14">
        <f>'(附表2)実施状況報告（９月）'!$E$188</f>
        <v>0</v>
      </c>
      <c r="H12" s="14">
        <f>'(附表2)実施状況報告（１０月）'!$E$188</f>
        <v>0</v>
      </c>
      <c r="I12" s="14">
        <f>'(附表2)実施状況報告（１１月）'!$E$188</f>
        <v>0</v>
      </c>
      <c r="J12" s="14">
        <f>'(附表2)実施状況報告（１２月）'!$E$188</f>
        <v>0</v>
      </c>
      <c r="K12" s="14">
        <f>'(附表2)実施状況報告（１月）'!$E$188</f>
        <v>0</v>
      </c>
      <c r="L12" s="14">
        <f>'(附表2)実施状況報告（２月）'!$E$188</f>
        <v>0</v>
      </c>
      <c r="M12" s="14">
        <f>'(附表2)実施状況報告（３月）'!$E$188</f>
        <v>0</v>
      </c>
    </row>
    <row r="13" spans="1:13" ht="20.05" customHeight="1" x14ac:dyDescent="0.5">
      <c r="A13" s="13" t="s">
        <v>190</v>
      </c>
      <c r="B13" s="14">
        <f>B12</f>
        <v>0</v>
      </c>
      <c r="C13" s="14">
        <f>SUM(B12:C12)</f>
        <v>0</v>
      </c>
      <c r="D13" s="14">
        <f>SUM(B12:D12)</f>
        <v>0</v>
      </c>
      <c r="E13" s="14">
        <f>SUM(B12:E12)</f>
        <v>0</v>
      </c>
      <c r="F13" s="14">
        <f>SUM(B12:F12)</f>
        <v>0</v>
      </c>
      <c r="G13" s="14">
        <f>SUM(B12:G12)</f>
        <v>0</v>
      </c>
      <c r="H13" s="14">
        <f>SUM(B12:H12)</f>
        <v>0</v>
      </c>
      <c r="I13" s="14">
        <f>SUM(B12:I12)</f>
        <v>0</v>
      </c>
      <c r="J13" s="14">
        <f>SUM(B12:J12)</f>
        <v>0</v>
      </c>
      <c r="K13" s="14">
        <f>SUM(B12:K12)</f>
        <v>0</v>
      </c>
      <c r="L13" s="14">
        <f>SUM(B12:L12)</f>
        <v>0</v>
      </c>
      <c r="M13" s="14">
        <f>SUM(B12:M12)</f>
        <v>0</v>
      </c>
    </row>
    <row r="14" spans="1:13" ht="20.05" customHeight="1" x14ac:dyDescent="0.5">
      <c r="A14" s="13" t="s">
        <v>191</v>
      </c>
      <c r="B14" s="15" t="str">
        <f>IF(B13&gt;933000,"×","〇")</f>
        <v>〇</v>
      </c>
      <c r="C14" s="15" t="str">
        <f t="shared" ref="C14:M14" si="0">IF(C13&gt;933000,"×","〇")</f>
        <v>〇</v>
      </c>
      <c r="D14" s="15" t="str">
        <f t="shared" si="0"/>
        <v>〇</v>
      </c>
      <c r="E14" s="15" t="str">
        <f t="shared" si="0"/>
        <v>〇</v>
      </c>
      <c r="F14" s="15" t="str">
        <f t="shared" si="0"/>
        <v>〇</v>
      </c>
      <c r="G14" s="15" t="str">
        <f t="shared" si="0"/>
        <v>〇</v>
      </c>
      <c r="H14" s="15" t="str">
        <f t="shared" si="0"/>
        <v>〇</v>
      </c>
      <c r="I14" s="15" t="str">
        <f t="shared" si="0"/>
        <v>〇</v>
      </c>
      <c r="J14" s="15" t="str">
        <f t="shared" si="0"/>
        <v>〇</v>
      </c>
      <c r="K14" s="15" t="str">
        <f t="shared" si="0"/>
        <v>〇</v>
      </c>
      <c r="L14" s="15" t="str">
        <f>IF(L13&gt;933000,"×","〇")</f>
        <v>〇</v>
      </c>
      <c r="M14" s="15" t="str">
        <f t="shared" si="0"/>
        <v>〇</v>
      </c>
    </row>
    <row r="15" spans="1:13" ht="20.05" customHeight="1" x14ac:dyDescent="0.5"/>
    <row r="16" spans="1:13" ht="20.05" customHeight="1" x14ac:dyDescent="0.5"/>
    <row r="17" s="12" customFormat="1" ht="20.05" customHeight="1" x14ac:dyDescent="0.5"/>
    <row r="18" s="12" customFormat="1" ht="20.05" customHeight="1" x14ac:dyDescent="0.5"/>
    <row r="19" s="12" customFormat="1" ht="20.05" customHeight="1" x14ac:dyDescent="0.5"/>
    <row r="20" s="12" customFormat="1" ht="20.05" customHeight="1" x14ac:dyDescent="0.5"/>
    <row r="21" s="12" customFormat="1" ht="20.05" customHeight="1" x14ac:dyDescent="0.5"/>
    <row r="22" s="12" customFormat="1" x14ac:dyDescent="0.5"/>
    <row r="23" s="12" customFormat="1" x14ac:dyDescent="0.5"/>
  </sheetData>
  <sheetProtection algorithmName="SHA-512" hashValue="MWuYsqE/qu1FPzyAkD+SwX78rFnfAIUVUKcmNq5o8EYurYneMtCT1eqZ7D9y7L+RTpk4AHBsWR66fW1+D1Vztg==" saltValue="3fwkg+6JE4Uv7LoeajWoKQ=="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0E2F-76A4-4FA3-B0D8-1529574983C3}">
  <sheetPr>
    <tabColor theme="9" tint="0.59999389629810485"/>
  </sheetPr>
  <dimension ref="A1:EC28"/>
  <sheetViews>
    <sheetView view="pageBreakPreview" zoomScaleNormal="100" zoomScaleSheetLayoutView="100" workbookViewId="0">
      <selection activeCell="DQ9" sqref="DQ9:DV9"/>
    </sheetView>
  </sheetViews>
  <sheetFormatPr defaultColWidth="8.1796875" defaultRowHeight="11.85" x14ac:dyDescent="0.5"/>
  <cols>
    <col min="1" max="143" width="1.08984375" style="7" customWidth="1"/>
    <col min="144" max="16384" width="8.1796875" style="7"/>
  </cols>
  <sheetData>
    <row r="1" spans="1:128" x14ac:dyDescent="0.5">
      <c r="A1" s="16" t="s">
        <v>192</v>
      </c>
    </row>
    <row r="2" spans="1:128" ht="14.25" customHeight="1" x14ac:dyDescent="0.5"/>
    <row r="3" spans="1:128" ht="14.25" customHeight="1" x14ac:dyDescent="0.5">
      <c r="B3" s="130" t="s">
        <v>193</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row>
    <row r="4" spans="1:128" ht="14.25" customHeight="1" x14ac:dyDescent="0.5"/>
    <row r="5" spans="1:128" ht="16.149999999999999" customHeight="1" x14ac:dyDescent="0.5">
      <c r="CR5" s="131" t="s">
        <v>130</v>
      </c>
      <c r="CS5" s="131"/>
      <c r="CT5" s="131"/>
      <c r="CU5" s="131"/>
      <c r="CV5" s="131"/>
      <c r="CW5" s="131"/>
      <c r="CX5" s="131"/>
      <c r="CY5" s="132" t="str">
        <f>IF(基本情報入力シート!V8="","",基本情報入力シート!V8)</f>
        <v/>
      </c>
      <c r="CZ5" s="132"/>
      <c r="DA5" s="132"/>
      <c r="DB5" s="132"/>
      <c r="DC5" s="132"/>
      <c r="DD5" s="132"/>
      <c r="DE5" s="132"/>
      <c r="DF5" s="132"/>
      <c r="DG5" s="132"/>
      <c r="DH5" s="132"/>
      <c r="DI5" s="132"/>
      <c r="DJ5" s="132"/>
      <c r="DK5" s="132"/>
      <c r="DL5" s="132"/>
      <c r="DM5" s="132"/>
      <c r="DN5" s="132"/>
      <c r="DO5" s="132"/>
      <c r="DP5" s="132"/>
      <c r="DQ5" s="132"/>
      <c r="DR5" s="132"/>
      <c r="DS5" s="132"/>
      <c r="DT5" s="132"/>
      <c r="DU5" s="132"/>
      <c r="DV5" s="132"/>
    </row>
    <row r="6" spans="1:128" ht="7" customHeight="1" x14ac:dyDescent="0.5">
      <c r="DD6" s="9"/>
      <c r="DE6" s="9"/>
      <c r="DF6" s="9"/>
      <c r="DG6" s="9"/>
      <c r="DH6" s="9"/>
      <c r="DI6" s="9"/>
      <c r="DJ6" s="9"/>
      <c r="DK6" s="9"/>
      <c r="DL6" s="9"/>
    </row>
    <row r="7" spans="1:128" ht="29.95" customHeight="1" x14ac:dyDescent="0.5">
      <c r="B7" s="137" t="s">
        <v>19</v>
      </c>
      <c r="C7" s="137"/>
      <c r="D7" s="137"/>
      <c r="E7" s="137"/>
      <c r="F7" s="137"/>
      <c r="G7" s="137"/>
      <c r="H7" s="137"/>
      <c r="I7" s="137"/>
      <c r="J7" s="137"/>
      <c r="K7" s="137"/>
      <c r="L7" s="137"/>
      <c r="M7" s="137"/>
      <c r="N7" s="137"/>
      <c r="O7" s="137" t="s">
        <v>21</v>
      </c>
      <c r="P7" s="137"/>
      <c r="Q7" s="137"/>
      <c r="R7" s="137"/>
      <c r="S7" s="137"/>
      <c r="T7" s="137"/>
      <c r="U7" s="137"/>
      <c r="V7" s="137"/>
      <c r="W7" s="137"/>
      <c r="X7" s="137"/>
      <c r="Y7" s="137"/>
      <c r="Z7" s="137"/>
      <c r="AA7" s="137"/>
      <c r="AB7" s="206" t="s">
        <v>159</v>
      </c>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8"/>
      <c r="BO7" s="136" t="s">
        <v>131</v>
      </c>
      <c r="BP7" s="136"/>
      <c r="BQ7" s="136"/>
      <c r="BR7" s="136"/>
      <c r="BS7" s="136"/>
      <c r="BT7" s="136"/>
      <c r="BU7" s="136"/>
      <c r="BV7" s="136"/>
      <c r="BW7" s="136"/>
      <c r="BX7" s="136"/>
      <c r="BY7" s="136"/>
      <c r="BZ7" s="136"/>
      <c r="CA7" s="136" t="s">
        <v>99</v>
      </c>
      <c r="CB7" s="136"/>
      <c r="CC7" s="136"/>
      <c r="CD7" s="136"/>
      <c r="CE7" s="136"/>
      <c r="CF7" s="136"/>
      <c r="CG7" s="136"/>
      <c r="CH7" s="136"/>
      <c r="CI7" s="136"/>
      <c r="CJ7" s="136"/>
      <c r="CK7" s="136"/>
      <c r="CL7" s="136"/>
      <c r="CM7" s="137" t="s">
        <v>132</v>
      </c>
      <c r="CN7" s="137"/>
      <c r="CO7" s="137"/>
      <c r="CP7" s="137"/>
      <c r="CQ7" s="137"/>
      <c r="CR7" s="137"/>
      <c r="CS7" s="137"/>
      <c r="CT7" s="137"/>
      <c r="CU7" s="137"/>
      <c r="CV7" s="137"/>
      <c r="CW7" s="137"/>
      <c r="CX7" s="137"/>
      <c r="CY7" s="136" t="s">
        <v>194</v>
      </c>
      <c r="CZ7" s="136"/>
      <c r="DA7" s="136"/>
      <c r="DB7" s="136"/>
      <c r="DC7" s="136"/>
      <c r="DD7" s="136"/>
      <c r="DE7" s="136"/>
      <c r="DF7" s="136"/>
      <c r="DG7" s="136"/>
      <c r="DH7" s="136"/>
      <c r="DI7" s="136"/>
      <c r="DJ7" s="136"/>
      <c r="DK7" s="136" t="s">
        <v>195</v>
      </c>
      <c r="DL7" s="136"/>
      <c r="DM7" s="136"/>
      <c r="DN7" s="136"/>
      <c r="DO7" s="136"/>
      <c r="DP7" s="136"/>
      <c r="DQ7" s="136"/>
      <c r="DR7" s="136"/>
      <c r="DS7" s="136"/>
      <c r="DT7" s="136"/>
      <c r="DU7" s="136"/>
      <c r="DV7" s="136"/>
      <c r="DW7" s="17"/>
    </row>
    <row r="8" spans="1:128" ht="29.95" customHeight="1" x14ac:dyDescent="0.5">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209"/>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210"/>
      <c r="BO8" s="136" t="s">
        <v>196</v>
      </c>
      <c r="BP8" s="136"/>
      <c r="BQ8" s="136"/>
      <c r="BR8" s="136"/>
      <c r="BS8" s="136"/>
      <c r="BT8" s="136"/>
      <c r="BU8" s="136" t="s">
        <v>197</v>
      </c>
      <c r="BV8" s="136"/>
      <c r="BW8" s="136"/>
      <c r="BX8" s="136"/>
      <c r="BY8" s="136"/>
      <c r="BZ8" s="136"/>
      <c r="CA8" s="136" t="s">
        <v>196</v>
      </c>
      <c r="CB8" s="136"/>
      <c r="CC8" s="136"/>
      <c r="CD8" s="136"/>
      <c r="CE8" s="136"/>
      <c r="CF8" s="136"/>
      <c r="CG8" s="136" t="s">
        <v>197</v>
      </c>
      <c r="CH8" s="136"/>
      <c r="CI8" s="136"/>
      <c r="CJ8" s="136"/>
      <c r="CK8" s="136"/>
      <c r="CL8" s="136"/>
      <c r="CM8" s="136" t="s">
        <v>196</v>
      </c>
      <c r="CN8" s="136"/>
      <c r="CO8" s="136"/>
      <c r="CP8" s="136"/>
      <c r="CQ8" s="136"/>
      <c r="CR8" s="136"/>
      <c r="CS8" s="136" t="s">
        <v>197</v>
      </c>
      <c r="CT8" s="136"/>
      <c r="CU8" s="136"/>
      <c r="CV8" s="136"/>
      <c r="CW8" s="136"/>
      <c r="CX8" s="136"/>
      <c r="CY8" s="136" t="s">
        <v>196</v>
      </c>
      <c r="CZ8" s="136"/>
      <c r="DA8" s="136"/>
      <c r="DB8" s="136"/>
      <c r="DC8" s="136"/>
      <c r="DD8" s="136"/>
      <c r="DE8" s="136" t="s">
        <v>197</v>
      </c>
      <c r="DF8" s="136"/>
      <c r="DG8" s="136"/>
      <c r="DH8" s="136"/>
      <c r="DI8" s="136"/>
      <c r="DJ8" s="136"/>
      <c r="DK8" s="136" t="s">
        <v>196</v>
      </c>
      <c r="DL8" s="136"/>
      <c r="DM8" s="136"/>
      <c r="DN8" s="136"/>
      <c r="DO8" s="136"/>
      <c r="DP8" s="136"/>
      <c r="DQ8" s="136" t="s">
        <v>197</v>
      </c>
      <c r="DR8" s="136"/>
      <c r="DS8" s="136"/>
      <c r="DT8" s="136"/>
      <c r="DU8" s="136"/>
      <c r="DV8" s="136"/>
      <c r="DW8" s="18"/>
      <c r="DX8" s="19"/>
    </row>
    <row r="9" spans="1:128" ht="90" customHeight="1" x14ac:dyDescent="0.5">
      <c r="B9" s="142" t="str">
        <f>IF(基本情報入力シート!V19="","",基本情報入力シート!V19)</f>
        <v/>
      </c>
      <c r="C9" s="142"/>
      <c r="D9" s="142"/>
      <c r="E9" s="142"/>
      <c r="F9" s="142"/>
      <c r="G9" s="142"/>
      <c r="H9" s="142"/>
      <c r="I9" s="142"/>
      <c r="J9" s="142"/>
      <c r="K9" s="142"/>
      <c r="L9" s="142"/>
      <c r="M9" s="142"/>
      <c r="N9" s="142"/>
      <c r="O9" s="142" t="str">
        <f>IF(基本情報入力シート!V21="","",基本情報入力シート!V21)</f>
        <v>通所リハビリテーション</v>
      </c>
      <c r="P9" s="142"/>
      <c r="Q9" s="142"/>
      <c r="R9" s="142"/>
      <c r="S9" s="142"/>
      <c r="T9" s="142"/>
      <c r="U9" s="142"/>
      <c r="V9" s="142"/>
      <c r="W9" s="142"/>
      <c r="X9" s="142"/>
      <c r="Y9" s="142"/>
      <c r="Z9" s="142"/>
      <c r="AA9" s="142"/>
      <c r="AB9" s="142" t="str">
        <f>IF(基本情報入力シート!V22="","",基本情報入力シート!V22)</f>
        <v>別表第1の1　区分1　移動に片道20分以上の時間を要するサービス（特別地域加算対象地域内に居住する利用者を対象に行う場合）</v>
      </c>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203">
        <f>'(附表１－１)(附表１－２)補助金所要額調'!BI8</f>
        <v>0</v>
      </c>
      <c r="BP9" s="204"/>
      <c r="BQ9" s="204"/>
      <c r="BR9" s="204"/>
      <c r="BS9" s="204"/>
      <c r="BT9" s="205"/>
      <c r="BU9" s="138">
        <f>'(附表５－１)(附表５－２)年間実績報告'!BI8</f>
        <v>0</v>
      </c>
      <c r="BV9" s="138"/>
      <c r="BW9" s="138"/>
      <c r="BX9" s="138"/>
      <c r="BY9" s="138"/>
      <c r="BZ9" s="138"/>
      <c r="CA9" s="200">
        <f>'(附表１－１)(附表１－２)補助金所要額調'!BU8</f>
        <v>0</v>
      </c>
      <c r="CB9" s="201"/>
      <c r="CC9" s="201"/>
      <c r="CD9" s="201"/>
      <c r="CE9" s="201"/>
      <c r="CF9" s="202"/>
      <c r="CG9" s="200">
        <f>'(附表５－１)(附表５－２)年間実績報告'!BS8</f>
        <v>0</v>
      </c>
      <c r="CH9" s="201"/>
      <c r="CI9" s="201"/>
      <c r="CJ9" s="201"/>
      <c r="CK9" s="201"/>
      <c r="CL9" s="202"/>
      <c r="CM9" s="200">
        <f>'(附表１－１)(附表１－２)補助金所要額調'!CG8</f>
        <v>0</v>
      </c>
      <c r="CN9" s="201"/>
      <c r="CO9" s="201"/>
      <c r="CP9" s="201"/>
      <c r="CQ9" s="201"/>
      <c r="CR9" s="202"/>
      <c r="CS9" s="200">
        <f>'(附表５－１)(附表５－２)年間実績報告'!CC8</f>
        <v>0</v>
      </c>
      <c r="CT9" s="201"/>
      <c r="CU9" s="201"/>
      <c r="CV9" s="201"/>
      <c r="CW9" s="201"/>
      <c r="CX9" s="202"/>
      <c r="CY9" s="200">
        <f>'(附表１－１)(附表１－２)補助金所要額調'!CS8</f>
        <v>0</v>
      </c>
      <c r="CZ9" s="201"/>
      <c r="DA9" s="201"/>
      <c r="DB9" s="201"/>
      <c r="DC9" s="201"/>
      <c r="DD9" s="202"/>
      <c r="DE9" s="200">
        <f>'(附表５－１)(附表５－２)年間実績報告'!CM8</f>
        <v>0</v>
      </c>
      <c r="DF9" s="201"/>
      <c r="DG9" s="201"/>
      <c r="DH9" s="201"/>
      <c r="DI9" s="201"/>
      <c r="DJ9" s="202"/>
      <c r="DK9" s="200">
        <f>'(附表１－１)(附表１－２)補助金所要額調'!DE8</f>
        <v>0</v>
      </c>
      <c r="DL9" s="201"/>
      <c r="DM9" s="201"/>
      <c r="DN9" s="201"/>
      <c r="DO9" s="201"/>
      <c r="DP9" s="202"/>
      <c r="DQ9" s="200">
        <f>'(附表５－１)(附表５－２)年間実績報告'!CW8</f>
        <v>0</v>
      </c>
      <c r="DR9" s="201"/>
      <c r="DS9" s="201"/>
      <c r="DT9" s="201"/>
      <c r="DU9" s="201"/>
      <c r="DV9" s="202"/>
      <c r="DW9" s="20"/>
      <c r="DX9" s="21"/>
    </row>
    <row r="10" spans="1:128" ht="7" customHeight="1" x14ac:dyDescent="0.5"/>
    <row r="11" spans="1:128" ht="15.05" customHeight="1" x14ac:dyDescent="0.5">
      <c r="B11" s="7" t="s">
        <v>135</v>
      </c>
    </row>
    <row r="12" spans="1:128" ht="7" customHeight="1" x14ac:dyDescent="0.5"/>
    <row r="13" spans="1:128" ht="16.7" customHeight="1" x14ac:dyDescent="0.5">
      <c r="A13" s="16" t="s">
        <v>198</v>
      </c>
    </row>
    <row r="14" spans="1:128" ht="20.05" customHeight="1" x14ac:dyDescent="0.5">
      <c r="B14" s="10" t="s">
        <v>199</v>
      </c>
      <c r="BW14" s="131" t="s">
        <v>130</v>
      </c>
      <c r="BX14" s="131"/>
      <c r="BY14" s="131"/>
      <c r="BZ14" s="131"/>
      <c r="CA14" s="131"/>
      <c r="CB14" s="131"/>
      <c r="CC14" s="131"/>
      <c r="CD14" s="132" t="str">
        <f>IF(基本情報入力シート!V8="","",基本情報入力シート!V8)</f>
        <v/>
      </c>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row>
    <row r="15" spans="1:128" ht="16.149999999999999" customHeight="1" x14ac:dyDescent="0.5">
      <c r="BW15" s="131" t="s">
        <v>19</v>
      </c>
      <c r="BX15" s="131"/>
      <c r="BY15" s="131"/>
      <c r="BZ15" s="131"/>
      <c r="CA15" s="131"/>
      <c r="CB15" s="131"/>
      <c r="CC15" s="131"/>
      <c r="CD15" s="143" t="str">
        <f>IF(基本情報入力シート!V19="","",基本情報入力シート!V19)</f>
        <v/>
      </c>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row>
    <row r="16" spans="1:128" ht="7" customHeight="1" x14ac:dyDescent="0.5">
      <c r="CP16" s="9"/>
    </row>
    <row r="17" spans="2:133" ht="29.95" customHeight="1" x14ac:dyDescent="0.5">
      <c r="B17" s="183" t="s">
        <v>23</v>
      </c>
      <c r="C17" s="183"/>
      <c r="D17" s="183"/>
      <c r="E17" s="183"/>
      <c r="F17" s="183"/>
      <c r="G17" s="183"/>
      <c r="H17" s="185" t="s">
        <v>137</v>
      </c>
      <c r="I17" s="186"/>
      <c r="J17" s="186"/>
      <c r="K17" s="186"/>
      <c r="L17" s="186"/>
      <c r="M17" s="186"/>
      <c r="N17" s="186"/>
      <c r="O17" s="187"/>
      <c r="P17" s="188" t="s">
        <v>128</v>
      </c>
      <c r="Q17" s="189"/>
      <c r="R17" s="189"/>
      <c r="S17" s="189"/>
      <c r="T17" s="189"/>
      <c r="U17" s="189"/>
      <c r="V17" s="189"/>
      <c r="W17" s="190"/>
      <c r="X17" s="191" t="s">
        <v>23</v>
      </c>
      <c r="Y17" s="192"/>
      <c r="Z17" s="192"/>
      <c r="AA17" s="192"/>
      <c r="AB17" s="192"/>
      <c r="AC17" s="192"/>
      <c r="AD17" s="185" t="s">
        <v>137</v>
      </c>
      <c r="AE17" s="186"/>
      <c r="AF17" s="186"/>
      <c r="AG17" s="186"/>
      <c r="AH17" s="186"/>
      <c r="AI17" s="186"/>
      <c r="AJ17" s="186"/>
      <c r="AK17" s="187"/>
      <c r="AL17" s="188" t="s">
        <v>128</v>
      </c>
      <c r="AM17" s="189"/>
      <c r="AN17" s="189"/>
      <c r="AO17" s="189"/>
      <c r="AP17" s="189"/>
      <c r="AQ17" s="189"/>
      <c r="AR17" s="189"/>
      <c r="AS17" s="190"/>
      <c r="AT17" s="191" t="s">
        <v>23</v>
      </c>
      <c r="AU17" s="192"/>
      <c r="AV17" s="192"/>
      <c r="AW17" s="192"/>
      <c r="AX17" s="192"/>
      <c r="AY17" s="192"/>
      <c r="AZ17" s="185" t="s">
        <v>137</v>
      </c>
      <c r="BA17" s="186"/>
      <c r="BB17" s="186"/>
      <c r="BC17" s="186"/>
      <c r="BD17" s="186"/>
      <c r="BE17" s="186"/>
      <c r="BF17" s="186"/>
      <c r="BG17" s="187"/>
      <c r="BH17" s="188" t="s">
        <v>128</v>
      </c>
      <c r="BI17" s="189"/>
      <c r="BJ17" s="189"/>
      <c r="BK17" s="189"/>
      <c r="BL17" s="189"/>
      <c r="BM17" s="189"/>
      <c r="BN17" s="189"/>
      <c r="BO17" s="190"/>
      <c r="BP17" s="191" t="s">
        <v>23</v>
      </c>
      <c r="BQ17" s="192"/>
      <c r="BR17" s="192"/>
      <c r="BS17" s="192"/>
      <c r="BT17" s="192"/>
      <c r="BU17" s="192"/>
      <c r="BV17" s="185" t="s">
        <v>137</v>
      </c>
      <c r="BW17" s="186"/>
      <c r="BX17" s="186"/>
      <c r="BY17" s="186"/>
      <c r="BZ17" s="186"/>
      <c r="CA17" s="186"/>
      <c r="CB17" s="186"/>
      <c r="CC17" s="187"/>
      <c r="CD17" s="188" t="s">
        <v>128</v>
      </c>
      <c r="CE17" s="189"/>
      <c r="CF17" s="189"/>
      <c r="CG17" s="189"/>
      <c r="CH17" s="189"/>
      <c r="CI17" s="189"/>
      <c r="CJ17" s="189"/>
      <c r="CK17" s="190"/>
      <c r="CL17" s="191" t="s">
        <v>23</v>
      </c>
      <c r="CM17" s="192"/>
      <c r="CN17" s="192"/>
      <c r="CO17" s="192"/>
      <c r="CP17" s="192"/>
      <c r="CQ17" s="192"/>
      <c r="CR17" s="185" t="s">
        <v>137</v>
      </c>
      <c r="CS17" s="186"/>
      <c r="CT17" s="186"/>
      <c r="CU17" s="186"/>
      <c r="CV17" s="186"/>
      <c r="CW17" s="186"/>
      <c r="CX17" s="186"/>
      <c r="CY17" s="187"/>
      <c r="CZ17" s="188" t="s">
        <v>128</v>
      </c>
      <c r="DA17" s="189"/>
      <c r="DB17" s="189"/>
      <c r="DC17" s="189"/>
      <c r="DD17" s="189"/>
      <c r="DE17" s="189"/>
      <c r="DF17" s="189"/>
      <c r="DG17" s="197"/>
      <c r="DH17" s="170"/>
      <c r="DI17" s="170"/>
      <c r="DJ17" s="170"/>
      <c r="DK17" s="170"/>
      <c r="DL17" s="170"/>
      <c r="DM17" s="170"/>
      <c r="DN17" s="198"/>
      <c r="DO17" s="198"/>
      <c r="DP17" s="198"/>
      <c r="DQ17" s="198"/>
      <c r="DR17" s="198"/>
      <c r="DS17" s="198"/>
      <c r="DT17" s="198"/>
      <c r="DU17" s="198"/>
      <c r="DV17" s="199"/>
      <c r="DW17" s="199"/>
      <c r="DX17" s="199"/>
      <c r="DY17" s="199"/>
      <c r="DZ17" s="199"/>
      <c r="EA17" s="199"/>
      <c r="EB17" s="199"/>
      <c r="EC17" s="199"/>
    </row>
    <row r="18" spans="2:133" ht="18" customHeight="1" thickBot="1" x14ac:dyDescent="0.55000000000000004">
      <c r="B18" s="184"/>
      <c r="C18" s="184"/>
      <c r="D18" s="184"/>
      <c r="E18" s="184"/>
      <c r="F18" s="184"/>
      <c r="G18" s="184"/>
      <c r="H18" s="182" t="s">
        <v>200</v>
      </c>
      <c r="I18" s="195"/>
      <c r="J18" s="195"/>
      <c r="K18" s="196"/>
      <c r="L18" s="182" t="s">
        <v>197</v>
      </c>
      <c r="M18" s="195"/>
      <c r="N18" s="195"/>
      <c r="O18" s="196"/>
      <c r="P18" s="181" t="s">
        <v>200</v>
      </c>
      <c r="Q18" s="181"/>
      <c r="R18" s="181"/>
      <c r="S18" s="181"/>
      <c r="T18" s="181" t="s">
        <v>197</v>
      </c>
      <c r="U18" s="181"/>
      <c r="V18" s="181"/>
      <c r="W18" s="182"/>
      <c r="X18" s="193"/>
      <c r="Y18" s="194"/>
      <c r="Z18" s="194"/>
      <c r="AA18" s="194"/>
      <c r="AB18" s="194"/>
      <c r="AC18" s="194"/>
      <c r="AD18" s="182" t="s">
        <v>200</v>
      </c>
      <c r="AE18" s="195"/>
      <c r="AF18" s="195"/>
      <c r="AG18" s="196"/>
      <c r="AH18" s="182" t="s">
        <v>197</v>
      </c>
      <c r="AI18" s="195"/>
      <c r="AJ18" s="195"/>
      <c r="AK18" s="196"/>
      <c r="AL18" s="181" t="s">
        <v>200</v>
      </c>
      <c r="AM18" s="181"/>
      <c r="AN18" s="181"/>
      <c r="AO18" s="181"/>
      <c r="AP18" s="181" t="s">
        <v>197</v>
      </c>
      <c r="AQ18" s="181"/>
      <c r="AR18" s="181"/>
      <c r="AS18" s="182"/>
      <c r="AT18" s="193"/>
      <c r="AU18" s="194"/>
      <c r="AV18" s="194"/>
      <c r="AW18" s="194"/>
      <c r="AX18" s="194"/>
      <c r="AY18" s="194"/>
      <c r="AZ18" s="181" t="s">
        <v>200</v>
      </c>
      <c r="BA18" s="181"/>
      <c r="BB18" s="181"/>
      <c r="BC18" s="181"/>
      <c r="BD18" s="181" t="s">
        <v>197</v>
      </c>
      <c r="BE18" s="181"/>
      <c r="BF18" s="181"/>
      <c r="BG18" s="181"/>
      <c r="BH18" s="181" t="s">
        <v>200</v>
      </c>
      <c r="BI18" s="181"/>
      <c r="BJ18" s="181"/>
      <c r="BK18" s="181"/>
      <c r="BL18" s="181" t="s">
        <v>197</v>
      </c>
      <c r="BM18" s="181"/>
      <c r="BN18" s="181"/>
      <c r="BO18" s="182"/>
      <c r="BP18" s="193"/>
      <c r="BQ18" s="194"/>
      <c r="BR18" s="194"/>
      <c r="BS18" s="194"/>
      <c r="BT18" s="194"/>
      <c r="BU18" s="194"/>
      <c r="BV18" s="181" t="s">
        <v>200</v>
      </c>
      <c r="BW18" s="181"/>
      <c r="BX18" s="181"/>
      <c r="BY18" s="181"/>
      <c r="BZ18" s="181" t="s">
        <v>197</v>
      </c>
      <c r="CA18" s="181"/>
      <c r="CB18" s="181"/>
      <c r="CC18" s="181"/>
      <c r="CD18" s="181" t="s">
        <v>200</v>
      </c>
      <c r="CE18" s="181"/>
      <c r="CF18" s="181"/>
      <c r="CG18" s="181"/>
      <c r="CH18" s="181" t="s">
        <v>197</v>
      </c>
      <c r="CI18" s="181"/>
      <c r="CJ18" s="181"/>
      <c r="CK18" s="182"/>
      <c r="CL18" s="193"/>
      <c r="CM18" s="194"/>
      <c r="CN18" s="194"/>
      <c r="CO18" s="194"/>
      <c r="CP18" s="194"/>
      <c r="CQ18" s="194"/>
      <c r="CR18" s="181" t="s">
        <v>200</v>
      </c>
      <c r="CS18" s="181"/>
      <c r="CT18" s="181"/>
      <c r="CU18" s="181"/>
      <c r="CV18" s="181" t="s">
        <v>197</v>
      </c>
      <c r="CW18" s="181"/>
      <c r="CX18" s="181"/>
      <c r="CY18" s="181"/>
      <c r="CZ18" s="181" t="s">
        <v>200</v>
      </c>
      <c r="DA18" s="181"/>
      <c r="DB18" s="181"/>
      <c r="DC18" s="181"/>
      <c r="DD18" s="181" t="s">
        <v>197</v>
      </c>
      <c r="DE18" s="181"/>
      <c r="DF18" s="181"/>
      <c r="DG18" s="181"/>
      <c r="DH18" s="170"/>
      <c r="DI18" s="170"/>
      <c r="DJ18" s="170"/>
      <c r="DK18" s="170"/>
      <c r="DL18" s="170"/>
      <c r="DM18" s="170"/>
      <c r="DN18" s="198"/>
      <c r="DO18" s="198"/>
      <c r="DP18" s="198"/>
      <c r="DQ18" s="198"/>
      <c r="DR18" s="198"/>
      <c r="DS18" s="198"/>
      <c r="DT18" s="198"/>
      <c r="DU18" s="198"/>
      <c r="DV18" s="198"/>
      <c r="DW18" s="198"/>
      <c r="DX18" s="198"/>
      <c r="DY18" s="198"/>
      <c r="DZ18" s="198"/>
      <c r="EA18" s="198"/>
      <c r="EB18" s="198"/>
      <c r="EC18" s="198"/>
    </row>
    <row r="19" spans="2:133" ht="18" customHeight="1" thickTop="1" x14ac:dyDescent="0.5">
      <c r="B19" s="121" t="s">
        <v>24</v>
      </c>
      <c r="C19" s="121"/>
      <c r="D19" s="121"/>
      <c r="E19" s="121"/>
      <c r="F19" s="121"/>
      <c r="G19" s="121"/>
      <c r="H19" s="176">
        <f>'(附表１－１)(附表１－２)補助金所要額調'!H17</f>
        <v>0</v>
      </c>
      <c r="I19" s="176"/>
      <c r="J19" s="176"/>
      <c r="K19" s="176"/>
      <c r="L19" s="178">
        <f>'(附表５－１)(附表５－２)年間実績報告'!H17</f>
        <v>0</v>
      </c>
      <c r="M19" s="179"/>
      <c r="N19" s="179"/>
      <c r="O19" s="180"/>
      <c r="P19" s="176">
        <f>'(附表１－１)(附表１－２)補助金所要額調'!O17</f>
        <v>0</v>
      </c>
      <c r="Q19" s="176"/>
      <c r="R19" s="176"/>
      <c r="S19" s="176"/>
      <c r="T19" s="178">
        <f>'(附表５－１)(附表５－２)年間実績報告'!O17</f>
        <v>0</v>
      </c>
      <c r="U19" s="179"/>
      <c r="V19" s="179"/>
      <c r="W19" s="179"/>
      <c r="X19" s="124" t="s">
        <v>54</v>
      </c>
      <c r="Y19" s="125"/>
      <c r="Z19" s="125"/>
      <c r="AA19" s="125"/>
      <c r="AB19" s="125"/>
      <c r="AC19" s="126"/>
      <c r="AD19" s="176">
        <f>'(附表１－１)(附表１－２)補助金所要額調'!AB17</f>
        <v>0</v>
      </c>
      <c r="AE19" s="176"/>
      <c r="AF19" s="176"/>
      <c r="AG19" s="176"/>
      <c r="AH19" s="176">
        <f>'(附表５－１)(附表５－２)年間実績報告'!AB17</f>
        <v>0</v>
      </c>
      <c r="AI19" s="176"/>
      <c r="AJ19" s="176"/>
      <c r="AK19" s="176"/>
      <c r="AL19" s="176">
        <f>'(附表１－１)(附表１－２)補助金所要額調'!AI17</f>
        <v>0</v>
      </c>
      <c r="AM19" s="176"/>
      <c r="AN19" s="176"/>
      <c r="AO19" s="176"/>
      <c r="AP19" s="176">
        <f>'(附表５－１)(附表５－２)年間実績報告'!AI17</f>
        <v>0</v>
      </c>
      <c r="AQ19" s="176"/>
      <c r="AR19" s="176"/>
      <c r="AS19" s="177"/>
      <c r="AT19" s="118" t="s">
        <v>40</v>
      </c>
      <c r="AU19" s="119"/>
      <c r="AV19" s="119"/>
      <c r="AW19" s="119"/>
      <c r="AX19" s="119"/>
      <c r="AY19" s="120"/>
      <c r="AZ19" s="176">
        <f>'(附表１－１)(附表１－２)補助金所要額調'!AV17</f>
        <v>0</v>
      </c>
      <c r="BA19" s="176"/>
      <c r="BB19" s="176"/>
      <c r="BC19" s="176"/>
      <c r="BD19" s="176">
        <f>'(附表５－１)(附表５－２)年間実績報告'!AV17</f>
        <v>0</v>
      </c>
      <c r="BE19" s="176"/>
      <c r="BF19" s="176"/>
      <c r="BG19" s="176"/>
      <c r="BH19" s="176">
        <f>'(附表１－１)(附表１－２)補助金所要額調'!BC17</f>
        <v>0</v>
      </c>
      <c r="BI19" s="176"/>
      <c r="BJ19" s="176"/>
      <c r="BK19" s="176"/>
      <c r="BL19" s="176">
        <f>'(附表５－１)(附表５－２)年間実績報告'!BC17</f>
        <v>0</v>
      </c>
      <c r="BM19" s="176"/>
      <c r="BN19" s="176"/>
      <c r="BO19" s="177"/>
      <c r="BP19" s="118" t="s">
        <v>26</v>
      </c>
      <c r="BQ19" s="119"/>
      <c r="BR19" s="119"/>
      <c r="BS19" s="119"/>
      <c r="BT19" s="119"/>
      <c r="BU19" s="120"/>
      <c r="BV19" s="176">
        <f>'(附表１－１)(附表１－２)補助金所要額調'!BP17</f>
        <v>0</v>
      </c>
      <c r="BW19" s="176"/>
      <c r="BX19" s="176"/>
      <c r="BY19" s="176"/>
      <c r="BZ19" s="176">
        <f>'(附表５－１)(附表５－２)年間実績報告'!BP17</f>
        <v>0</v>
      </c>
      <c r="CA19" s="176"/>
      <c r="CB19" s="176"/>
      <c r="CC19" s="176"/>
      <c r="CD19" s="176">
        <f>'(附表１－１)(附表１－２)補助金所要額調'!BW17</f>
        <v>0</v>
      </c>
      <c r="CE19" s="176"/>
      <c r="CF19" s="176"/>
      <c r="CG19" s="176"/>
      <c r="CH19" s="176">
        <f>'(附表５－１)(附表５－２)年間実績報告'!BW17</f>
        <v>0</v>
      </c>
      <c r="CI19" s="176"/>
      <c r="CJ19" s="176"/>
      <c r="CK19" s="177"/>
      <c r="CL19" s="118" t="s">
        <v>56</v>
      </c>
      <c r="CM19" s="119"/>
      <c r="CN19" s="119"/>
      <c r="CO19" s="119"/>
      <c r="CP19" s="119"/>
      <c r="CQ19" s="120"/>
      <c r="CR19" s="176">
        <f>'(附表１－１)(附表１－２)補助金所要額調'!CJ17</f>
        <v>0</v>
      </c>
      <c r="CS19" s="176"/>
      <c r="CT19" s="176"/>
      <c r="CU19" s="176"/>
      <c r="CV19" s="176">
        <f>'(附表５－１)(附表５－２)年間実績報告'!CJ17</f>
        <v>0</v>
      </c>
      <c r="CW19" s="176"/>
      <c r="CX19" s="176"/>
      <c r="CY19" s="176"/>
      <c r="CZ19" s="176">
        <f>'(附表１－１)(附表１－２)補助金所要額調'!CQ17</f>
        <v>0</v>
      </c>
      <c r="DA19" s="176"/>
      <c r="DB19" s="176"/>
      <c r="DC19" s="176"/>
      <c r="DD19" s="176">
        <f>'(附表５－１)(附表５－２)年間実績報告'!CQ17</f>
        <v>0</v>
      </c>
      <c r="DE19" s="176"/>
      <c r="DF19" s="176"/>
      <c r="DG19" s="176"/>
      <c r="DH19" s="170"/>
      <c r="DI19" s="170"/>
      <c r="DJ19" s="170"/>
      <c r="DK19" s="170"/>
      <c r="DL19" s="170"/>
      <c r="DM19" s="170"/>
      <c r="DN19" s="168"/>
      <c r="DO19" s="168"/>
      <c r="DP19" s="168"/>
      <c r="DQ19" s="168"/>
      <c r="DR19" s="168"/>
      <c r="DS19" s="168"/>
      <c r="DT19" s="168"/>
      <c r="DU19" s="168"/>
      <c r="DV19" s="168"/>
      <c r="DW19" s="168"/>
      <c r="DX19" s="168"/>
      <c r="DY19" s="168"/>
      <c r="DZ19" s="168"/>
      <c r="EA19" s="168"/>
      <c r="EB19" s="168"/>
      <c r="EC19" s="168"/>
    </row>
    <row r="20" spans="2:133" ht="18" customHeight="1" x14ac:dyDescent="0.5">
      <c r="B20" s="121" t="s">
        <v>27</v>
      </c>
      <c r="C20" s="121"/>
      <c r="D20" s="121"/>
      <c r="E20" s="121"/>
      <c r="F20" s="121"/>
      <c r="G20" s="121"/>
      <c r="H20" s="171">
        <f>'(附表１－１)(附表１－２)補助金所要額調'!H18</f>
        <v>0</v>
      </c>
      <c r="I20" s="172"/>
      <c r="J20" s="172"/>
      <c r="K20" s="173"/>
      <c r="L20" s="171">
        <f>'(附表５－１)(附表５－２)年間実績報告'!H18</f>
        <v>0</v>
      </c>
      <c r="M20" s="172"/>
      <c r="N20" s="172"/>
      <c r="O20" s="173"/>
      <c r="P20" s="171">
        <f>'(附表１－１)(附表１－２)補助金所要額調'!O18</f>
        <v>0</v>
      </c>
      <c r="Q20" s="172"/>
      <c r="R20" s="172"/>
      <c r="S20" s="173"/>
      <c r="T20" s="171">
        <f>'(附表５－１)(附表５－２)年間実績報告'!O18</f>
        <v>0</v>
      </c>
      <c r="U20" s="172"/>
      <c r="V20" s="172"/>
      <c r="W20" s="175"/>
      <c r="X20" s="124" t="s">
        <v>57</v>
      </c>
      <c r="Y20" s="125"/>
      <c r="Z20" s="125"/>
      <c r="AA20" s="125"/>
      <c r="AB20" s="125"/>
      <c r="AC20" s="126"/>
      <c r="AD20" s="171">
        <f>'(附表１－１)(附表１－２)補助金所要額調'!AB18</f>
        <v>0</v>
      </c>
      <c r="AE20" s="172"/>
      <c r="AF20" s="172"/>
      <c r="AG20" s="173"/>
      <c r="AH20" s="171">
        <f>'(附表５－１)(附表５－２)年間実績報告'!AB18</f>
        <v>0</v>
      </c>
      <c r="AI20" s="172"/>
      <c r="AJ20" s="172"/>
      <c r="AK20" s="173"/>
      <c r="AL20" s="171">
        <f>'(附表１－１)(附表１－２)補助金所要額調'!AI18</f>
        <v>0</v>
      </c>
      <c r="AM20" s="172"/>
      <c r="AN20" s="172"/>
      <c r="AO20" s="173"/>
      <c r="AP20" s="171">
        <f>'(附表５－１)(附表５－２)年間実績報告'!AI18</f>
        <v>0</v>
      </c>
      <c r="AQ20" s="172"/>
      <c r="AR20" s="172"/>
      <c r="AS20" s="175"/>
      <c r="AT20" s="118" t="s">
        <v>43</v>
      </c>
      <c r="AU20" s="119"/>
      <c r="AV20" s="119"/>
      <c r="AW20" s="119"/>
      <c r="AX20" s="119"/>
      <c r="AY20" s="120"/>
      <c r="AZ20" s="171">
        <f>'(附表１－１)(附表１－２)補助金所要額調'!AV18</f>
        <v>0</v>
      </c>
      <c r="BA20" s="172"/>
      <c r="BB20" s="172"/>
      <c r="BC20" s="173"/>
      <c r="BD20" s="171">
        <f>'(附表５－１)(附表５－２)年間実績報告'!AV18</f>
        <v>0</v>
      </c>
      <c r="BE20" s="172"/>
      <c r="BF20" s="172"/>
      <c r="BG20" s="173"/>
      <c r="BH20" s="171">
        <f>'(附表１－１)(附表１－２)補助金所要額調'!BC18</f>
        <v>0</v>
      </c>
      <c r="BI20" s="172"/>
      <c r="BJ20" s="172"/>
      <c r="BK20" s="173"/>
      <c r="BL20" s="171">
        <f>'(附表５－１)(附表５－２)年間実績報告'!BC18</f>
        <v>0</v>
      </c>
      <c r="BM20" s="172"/>
      <c r="BN20" s="172"/>
      <c r="BO20" s="175"/>
      <c r="BP20" s="118" t="s">
        <v>29</v>
      </c>
      <c r="BQ20" s="119"/>
      <c r="BR20" s="119"/>
      <c r="BS20" s="119"/>
      <c r="BT20" s="119"/>
      <c r="BU20" s="120"/>
      <c r="BV20" s="171">
        <f>'(附表１－１)(附表１－２)補助金所要額調'!BP18</f>
        <v>0</v>
      </c>
      <c r="BW20" s="172"/>
      <c r="BX20" s="172"/>
      <c r="BY20" s="173"/>
      <c r="BZ20" s="171">
        <f>'(附表５－１)(附表５－２)年間実績報告'!BP18</f>
        <v>0</v>
      </c>
      <c r="CA20" s="172"/>
      <c r="CB20" s="172"/>
      <c r="CC20" s="173"/>
      <c r="CD20" s="171">
        <f>'(附表１－１)(附表１－２)補助金所要額調'!BW18</f>
        <v>0</v>
      </c>
      <c r="CE20" s="172"/>
      <c r="CF20" s="172"/>
      <c r="CG20" s="173"/>
      <c r="CH20" s="171">
        <f>'(附表５－１)(附表５－２)年間実績報告'!BW18</f>
        <v>0</v>
      </c>
      <c r="CI20" s="172"/>
      <c r="CJ20" s="172"/>
      <c r="CK20" s="175"/>
      <c r="CL20" s="118" t="s">
        <v>59</v>
      </c>
      <c r="CM20" s="119"/>
      <c r="CN20" s="119"/>
      <c r="CO20" s="119"/>
      <c r="CP20" s="119"/>
      <c r="CQ20" s="120"/>
      <c r="CR20" s="176">
        <f>'(附表１－１)(附表１－２)補助金所要額調'!CJ18</f>
        <v>0</v>
      </c>
      <c r="CS20" s="176"/>
      <c r="CT20" s="176"/>
      <c r="CU20" s="176"/>
      <c r="CV20" s="176">
        <f>'(附表５－１)(附表５－２)年間実績報告'!CJ18</f>
        <v>0</v>
      </c>
      <c r="CW20" s="176"/>
      <c r="CX20" s="176"/>
      <c r="CY20" s="176"/>
      <c r="CZ20" s="176">
        <f>'(附表１－１)(附表１－２)補助金所要額調'!CQ18</f>
        <v>0</v>
      </c>
      <c r="DA20" s="176"/>
      <c r="DB20" s="176"/>
      <c r="DC20" s="176"/>
      <c r="DD20" s="176">
        <f>'(附表５－１)(附表５－２)年間実績報告'!CQ18</f>
        <v>0</v>
      </c>
      <c r="DE20" s="176"/>
      <c r="DF20" s="176"/>
      <c r="DG20" s="176"/>
      <c r="DH20" s="170"/>
      <c r="DI20" s="170"/>
      <c r="DJ20" s="170"/>
      <c r="DK20" s="170"/>
      <c r="DL20" s="170"/>
      <c r="DM20" s="170"/>
      <c r="DN20" s="168"/>
      <c r="DO20" s="168"/>
      <c r="DP20" s="168"/>
      <c r="DQ20" s="168"/>
      <c r="DR20" s="168"/>
      <c r="DS20" s="168"/>
      <c r="DT20" s="168"/>
      <c r="DU20" s="168"/>
      <c r="DV20" s="168"/>
      <c r="DW20" s="168"/>
      <c r="DX20" s="168"/>
      <c r="DY20" s="168"/>
      <c r="DZ20" s="168"/>
      <c r="EA20" s="168"/>
      <c r="EB20" s="168"/>
      <c r="EC20" s="168"/>
    </row>
    <row r="21" spans="2:133" ht="18" customHeight="1" thickBot="1" x14ac:dyDescent="0.55000000000000004">
      <c r="B21" s="121" t="s">
        <v>30</v>
      </c>
      <c r="C21" s="121"/>
      <c r="D21" s="121"/>
      <c r="E21" s="121"/>
      <c r="F21" s="121"/>
      <c r="G21" s="121"/>
      <c r="H21" s="171">
        <f>'(附表１－１)(附表１－２)補助金所要額調'!H19</f>
        <v>0</v>
      </c>
      <c r="I21" s="172"/>
      <c r="J21" s="172"/>
      <c r="K21" s="173"/>
      <c r="L21" s="171">
        <f>'(附表５－１)(附表５－２)年間実績報告'!H19</f>
        <v>0</v>
      </c>
      <c r="M21" s="172"/>
      <c r="N21" s="172"/>
      <c r="O21" s="173"/>
      <c r="P21" s="171">
        <f>'(附表１－１)(附表１－２)補助金所要額調'!O19</f>
        <v>0</v>
      </c>
      <c r="Q21" s="172"/>
      <c r="R21" s="172"/>
      <c r="S21" s="173"/>
      <c r="T21" s="171">
        <f>'(附表５－１)(附表５－２)年間実績報告'!O19</f>
        <v>0</v>
      </c>
      <c r="U21" s="172"/>
      <c r="V21" s="172"/>
      <c r="W21" s="175"/>
      <c r="X21" s="124" t="s">
        <v>60</v>
      </c>
      <c r="Y21" s="125"/>
      <c r="Z21" s="125"/>
      <c r="AA21" s="125"/>
      <c r="AB21" s="125"/>
      <c r="AC21" s="126"/>
      <c r="AD21" s="171">
        <f>'(附表１－１)(附表１－２)補助金所要額調'!AB19</f>
        <v>0</v>
      </c>
      <c r="AE21" s="172"/>
      <c r="AF21" s="172"/>
      <c r="AG21" s="173"/>
      <c r="AH21" s="171">
        <f>'(附表５－１)(附表５－２)年間実績報告'!AB19</f>
        <v>0</v>
      </c>
      <c r="AI21" s="172"/>
      <c r="AJ21" s="172"/>
      <c r="AK21" s="173"/>
      <c r="AL21" s="171">
        <f>'(附表１－１)(附表１－２)補助金所要額調'!AI19</f>
        <v>0</v>
      </c>
      <c r="AM21" s="172"/>
      <c r="AN21" s="172"/>
      <c r="AO21" s="173"/>
      <c r="AP21" s="171">
        <f>'(附表５－１)(附表５－２)年間実績報告'!AI19</f>
        <v>0</v>
      </c>
      <c r="AQ21" s="172"/>
      <c r="AR21" s="172"/>
      <c r="AS21" s="175"/>
      <c r="AT21" s="118" t="s">
        <v>46</v>
      </c>
      <c r="AU21" s="119"/>
      <c r="AV21" s="119"/>
      <c r="AW21" s="119"/>
      <c r="AX21" s="119"/>
      <c r="AY21" s="120"/>
      <c r="AZ21" s="171">
        <f>'(附表１－１)(附表１－２)補助金所要額調'!AV19</f>
        <v>0</v>
      </c>
      <c r="BA21" s="172"/>
      <c r="BB21" s="172"/>
      <c r="BC21" s="173"/>
      <c r="BD21" s="171">
        <f>'(附表５－１)(附表５－２)年間実績報告'!AV19</f>
        <v>0</v>
      </c>
      <c r="BE21" s="172"/>
      <c r="BF21" s="172"/>
      <c r="BG21" s="173"/>
      <c r="BH21" s="171">
        <f>'(附表１－１)(附表１－２)補助金所要額調'!BC19</f>
        <v>0</v>
      </c>
      <c r="BI21" s="172"/>
      <c r="BJ21" s="172"/>
      <c r="BK21" s="173"/>
      <c r="BL21" s="171">
        <f>'(附表５－１)(附表５－２)年間実績報告'!BC19</f>
        <v>0</v>
      </c>
      <c r="BM21" s="172"/>
      <c r="BN21" s="172"/>
      <c r="BO21" s="175"/>
      <c r="BP21" s="118" t="s">
        <v>32</v>
      </c>
      <c r="BQ21" s="119"/>
      <c r="BR21" s="119"/>
      <c r="BS21" s="119"/>
      <c r="BT21" s="119"/>
      <c r="BU21" s="120"/>
      <c r="BV21" s="171">
        <f>'(附表１－１)(附表１－２)補助金所要額調'!BP19</f>
        <v>0</v>
      </c>
      <c r="BW21" s="172"/>
      <c r="BX21" s="172"/>
      <c r="BY21" s="173"/>
      <c r="BZ21" s="171">
        <f>'(附表５－１)(附表５－２)年間実績報告'!BP19</f>
        <v>0</v>
      </c>
      <c r="CA21" s="172"/>
      <c r="CB21" s="172"/>
      <c r="CC21" s="173"/>
      <c r="CD21" s="171">
        <f>'(附表１－１)(附表１－２)補助金所要額調'!BW19</f>
        <v>0</v>
      </c>
      <c r="CE21" s="172"/>
      <c r="CF21" s="172"/>
      <c r="CG21" s="173"/>
      <c r="CH21" s="171">
        <f>'(附表５－１)(附表５－２)年間実績報告'!BW19</f>
        <v>0</v>
      </c>
      <c r="CI21" s="172"/>
      <c r="CJ21" s="172"/>
      <c r="CK21" s="175"/>
      <c r="CL21" s="147" t="s">
        <v>62</v>
      </c>
      <c r="CM21" s="148"/>
      <c r="CN21" s="148"/>
      <c r="CO21" s="148"/>
      <c r="CP21" s="148"/>
      <c r="CQ21" s="149"/>
      <c r="CR21" s="176">
        <f>'(附表１－１)(附表１－２)補助金所要額調'!CJ19</f>
        <v>0</v>
      </c>
      <c r="CS21" s="176"/>
      <c r="CT21" s="176"/>
      <c r="CU21" s="176"/>
      <c r="CV21" s="176">
        <f>'(附表５－１)(附表５－２)年間実績報告'!CJ19</f>
        <v>0</v>
      </c>
      <c r="CW21" s="176"/>
      <c r="CX21" s="176"/>
      <c r="CY21" s="176"/>
      <c r="CZ21" s="176">
        <f>'(附表１－１)(附表１－２)補助金所要額調'!CQ19</f>
        <v>0</v>
      </c>
      <c r="DA21" s="176"/>
      <c r="DB21" s="176"/>
      <c r="DC21" s="176"/>
      <c r="DD21" s="176">
        <f>'(附表５－１)(附表５－２)年間実績報告'!CQ19</f>
        <v>0</v>
      </c>
      <c r="DE21" s="176"/>
      <c r="DF21" s="176"/>
      <c r="DG21" s="176"/>
      <c r="DH21" s="170"/>
      <c r="DI21" s="170"/>
      <c r="DJ21" s="170"/>
      <c r="DK21" s="170"/>
      <c r="DL21" s="170"/>
      <c r="DM21" s="170"/>
      <c r="DN21" s="168"/>
      <c r="DO21" s="168"/>
      <c r="DP21" s="168"/>
      <c r="DQ21" s="168"/>
      <c r="DR21" s="168"/>
      <c r="DS21" s="168"/>
      <c r="DT21" s="168"/>
      <c r="DU21" s="168"/>
      <c r="DV21" s="168"/>
      <c r="DW21" s="168"/>
      <c r="DX21" s="168"/>
      <c r="DY21" s="168"/>
      <c r="DZ21" s="168"/>
      <c r="EA21" s="168"/>
      <c r="EB21" s="168"/>
      <c r="EC21" s="168"/>
    </row>
    <row r="22" spans="2:133" ht="18" customHeight="1" thickTop="1" x14ac:dyDescent="0.5">
      <c r="B22" s="121" t="s">
        <v>33</v>
      </c>
      <c r="C22" s="121"/>
      <c r="D22" s="121"/>
      <c r="E22" s="121"/>
      <c r="F22" s="121"/>
      <c r="G22" s="121"/>
      <c r="H22" s="171">
        <f>'(附表１－１)(附表１－２)補助金所要額調'!H20</f>
        <v>0</v>
      </c>
      <c r="I22" s="172"/>
      <c r="J22" s="172"/>
      <c r="K22" s="173"/>
      <c r="L22" s="171">
        <f>'(附表５－１)(附表５－２)年間実績報告'!H20</f>
        <v>0</v>
      </c>
      <c r="M22" s="172"/>
      <c r="N22" s="172"/>
      <c r="O22" s="173"/>
      <c r="P22" s="171">
        <f>'(附表１－１)(附表１－２)補助金所要額調'!O20</f>
        <v>0</v>
      </c>
      <c r="Q22" s="172"/>
      <c r="R22" s="172"/>
      <c r="S22" s="173"/>
      <c r="T22" s="171">
        <f>'(附表５－１)(附表５－２)年間実績報告'!O20</f>
        <v>0</v>
      </c>
      <c r="U22" s="172"/>
      <c r="V22" s="172"/>
      <c r="W22" s="175"/>
      <c r="X22" s="124" t="s">
        <v>63</v>
      </c>
      <c r="Y22" s="125"/>
      <c r="Z22" s="125"/>
      <c r="AA22" s="125"/>
      <c r="AB22" s="125"/>
      <c r="AC22" s="126"/>
      <c r="AD22" s="171">
        <f>'(附表１－１)(附表１－２)補助金所要額調'!AB20</f>
        <v>0</v>
      </c>
      <c r="AE22" s="172"/>
      <c r="AF22" s="172"/>
      <c r="AG22" s="173"/>
      <c r="AH22" s="171">
        <f>'(附表５－１)(附表５－２)年間実績報告'!AB20</f>
        <v>0</v>
      </c>
      <c r="AI22" s="172"/>
      <c r="AJ22" s="172"/>
      <c r="AK22" s="173"/>
      <c r="AL22" s="171">
        <f>'(附表１－１)(附表１－２)補助金所要額調'!AI20</f>
        <v>0</v>
      </c>
      <c r="AM22" s="172"/>
      <c r="AN22" s="172"/>
      <c r="AO22" s="173"/>
      <c r="AP22" s="171">
        <f>'(附表５－１)(附表５－２)年間実績報告'!AI20</f>
        <v>0</v>
      </c>
      <c r="AQ22" s="172"/>
      <c r="AR22" s="172"/>
      <c r="AS22" s="175"/>
      <c r="AT22" s="118" t="s">
        <v>49</v>
      </c>
      <c r="AU22" s="119"/>
      <c r="AV22" s="119"/>
      <c r="AW22" s="119"/>
      <c r="AX22" s="119"/>
      <c r="AY22" s="120"/>
      <c r="AZ22" s="171">
        <f>'(附表１－１)(附表１－２)補助金所要額調'!AV20</f>
        <v>0</v>
      </c>
      <c r="BA22" s="172"/>
      <c r="BB22" s="172"/>
      <c r="BC22" s="173"/>
      <c r="BD22" s="171">
        <f>'(附表５－１)(附表５－２)年間実績報告'!AV20</f>
        <v>0</v>
      </c>
      <c r="BE22" s="172"/>
      <c r="BF22" s="172"/>
      <c r="BG22" s="173"/>
      <c r="BH22" s="171">
        <f>'(附表１－１)(附表１－２)補助金所要額調'!BC20</f>
        <v>0</v>
      </c>
      <c r="BI22" s="172"/>
      <c r="BJ22" s="172"/>
      <c r="BK22" s="173"/>
      <c r="BL22" s="171">
        <f>'(附表５－１)(附表５－２)年間実績報告'!BC20</f>
        <v>0</v>
      </c>
      <c r="BM22" s="172"/>
      <c r="BN22" s="172"/>
      <c r="BO22" s="175"/>
      <c r="BP22" s="118" t="s">
        <v>35</v>
      </c>
      <c r="BQ22" s="119"/>
      <c r="BR22" s="119"/>
      <c r="BS22" s="119"/>
      <c r="BT22" s="119"/>
      <c r="BU22" s="120"/>
      <c r="BV22" s="171">
        <f>'(附表１－１)(附表１－２)補助金所要額調'!BP20</f>
        <v>0</v>
      </c>
      <c r="BW22" s="172"/>
      <c r="BX22" s="172"/>
      <c r="BY22" s="173"/>
      <c r="BZ22" s="171">
        <f>'(附表５－１)(附表５－２)年間実績報告'!BP20</f>
        <v>0</v>
      </c>
      <c r="CA22" s="172"/>
      <c r="CB22" s="172"/>
      <c r="CC22" s="173"/>
      <c r="CD22" s="171">
        <f>'(附表１－１)(附表１－２)補助金所要額調'!BW20</f>
        <v>0</v>
      </c>
      <c r="CE22" s="172"/>
      <c r="CF22" s="172"/>
      <c r="CG22" s="173"/>
      <c r="CH22" s="171">
        <f>'(附表５－１)(附表５－２)年間実績報告'!BW20</f>
        <v>0</v>
      </c>
      <c r="CI22" s="172"/>
      <c r="CJ22" s="172"/>
      <c r="CK22" s="175"/>
      <c r="CL22" s="155" t="s">
        <v>86</v>
      </c>
      <c r="CM22" s="156"/>
      <c r="CN22" s="156"/>
      <c r="CO22" s="156"/>
      <c r="CP22" s="156"/>
      <c r="CQ22" s="156"/>
      <c r="CR22" s="176">
        <f>SUM(H19:K28,AD19:AG28,AZ19:BC28,BV19:BY28,CR19:CU21)</f>
        <v>0</v>
      </c>
      <c r="CS22" s="176"/>
      <c r="CT22" s="176"/>
      <c r="CU22" s="176"/>
      <c r="CV22" s="176">
        <f t="shared" ref="CV22" si="0">SUM(L19:O28,AH19:AK28,BD19:BG28,BZ19:CC28,CV19:CY21)</f>
        <v>0</v>
      </c>
      <c r="CW22" s="176"/>
      <c r="CX22" s="176"/>
      <c r="CY22" s="176"/>
      <c r="CZ22" s="176">
        <f t="shared" ref="CZ22" si="1">SUM(P19:S28,AL19:AO28,BH19:BK28,CD19:CG28,CZ19:DC21)</f>
        <v>0</v>
      </c>
      <c r="DA22" s="176"/>
      <c r="DB22" s="176"/>
      <c r="DC22" s="176"/>
      <c r="DD22" s="176">
        <f t="shared" ref="DD22" si="2">SUM(T19:W28,AP19:AS28,BL19:BO28,CH19:CK28,DD19:DG21)</f>
        <v>0</v>
      </c>
      <c r="DE22" s="176"/>
      <c r="DF22" s="176"/>
      <c r="DG22" s="176"/>
      <c r="DH22" s="170"/>
      <c r="DI22" s="170"/>
      <c r="DJ22" s="170"/>
      <c r="DK22" s="170"/>
      <c r="DL22" s="170"/>
      <c r="DM22" s="170"/>
      <c r="DN22" s="168"/>
      <c r="DO22" s="168"/>
      <c r="DP22" s="168"/>
      <c r="DQ22" s="168"/>
      <c r="DR22" s="168"/>
      <c r="DS22" s="168"/>
      <c r="DT22" s="168"/>
      <c r="DU22" s="168"/>
      <c r="DV22" s="168"/>
      <c r="DW22" s="168"/>
      <c r="DX22" s="168"/>
      <c r="DY22" s="168"/>
      <c r="DZ22" s="168"/>
      <c r="EA22" s="168"/>
      <c r="EB22" s="168"/>
      <c r="EC22" s="168"/>
    </row>
    <row r="23" spans="2:133" ht="18" customHeight="1" x14ac:dyDescent="0.5">
      <c r="B23" s="121" t="s">
        <v>36</v>
      </c>
      <c r="C23" s="121"/>
      <c r="D23" s="121"/>
      <c r="E23" s="121"/>
      <c r="F23" s="121"/>
      <c r="G23" s="121"/>
      <c r="H23" s="171">
        <f>'(附表１－１)(附表１－２)補助金所要額調'!H21</f>
        <v>0</v>
      </c>
      <c r="I23" s="172"/>
      <c r="J23" s="172"/>
      <c r="K23" s="173"/>
      <c r="L23" s="171">
        <f>'(附表５－１)(附表５－２)年間実績報告'!H21</f>
        <v>0</v>
      </c>
      <c r="M23" s="172"/>
      <c r="N23" s="172"/>
      <c r="O23" s="173"/>
      <c r="P23" s="171">
        <f>'(附表１－１)(附表１－２)補助金所要額調'!O21</f>
        <v>0</v>
      </c>
      <c r="Q23" s="172"/>
      <c r="R23" s="172"/>
      <c r="S23" s="173"/>
      <c r="T23" s="171">
        <f>'(附表５－１)(附表５－２)年間実績報告'!O21</f>
        <v>0</v>
      </c>
      <c r="U23" s="172"/>
      <c r="V23" s="172"/>
      <c r="W23" s="175"/>
      <c r="X23" s="124" t="s">
        <v>65</v>
      </c>
      <c r="Y23" s="125"/>
      <c r="Z23" s="125"/>
      <c r="AA23" s="125"/>
      <c r="AB23" s="125"/>
      <c r="AC23" s="126"/>
      <c r="AD23" s="171">
        <f>'(附表１－１)(附表１－２)補助金所要額調'!AB21</f>
        <v>0</v>
      </c>
      <c r="AE23" s="172"/>
      <c r="AF23" s="172"/>
      <c r="AG23" s="173"/>
      <c r="AH23" s="171">
        <f>'(附表５－１)(附表５－２)年間実績報告'!AB21</f>
        <v>0</v>
      </c>
      <c r="AI23" s="172"/>
      <c r="AJ23" s="172"/>
      <c r="AK23" s="173"/>
      <c r="AL23" s="171">
        <f>'(附表１－１)(附表１－２)補助金所要額調'!AI21</f>
        <v>0</v>
      </c>
      <c r="AM23" s="172"/>
      <c r="AN23" s="172"/>
      <c r="AO23" s="173"/>
      <c r="AP23" s="171">
        <f>'(附表５－１)(附表５－２)年間実績報告'!AI21</f>
        <v>0</v>
      </c>
      <c r="AQ23" s="172"/>
      <c r="AR23" s="172"/>
      <c r="AS23" s="175"/>
      <c r="AT23" s="118" t="s">
        <v>52</v>
      </c>
      <c r="AU23" s="119"/>
      <c r="AV23" s="119"/>
      <c r="AW23" s="119"/>
      <c r="AX23" s="119"/>
      <c r="AY23" s="120"/>
      <c r="AZ23" s="171">
        <f>'(附表１－１)(附表１－２)補助金所要額調'!AV21</f>
        <v>0</v>
      </c>
      <c r="BA23" s="172"/>
      <c r="BB23" s="172"/>
      <c r="BC23" s="173"/>
      <c r="BD23" s="171">
        <f>'(附表５－１)(附表５－２)年間実績報告'!AV21</f>
        <v>0</v>
      </c>
      <c r="BE23" s="172"/>
      <c r="BF23" s="172"/>
      <c r="BG23" s="173"/>
      <c r="BH23" s="171">
        <f>'(附表１－１)(附表１－２)補助金所要額調'!BC21</f>
        <v>0</v>
      </c>
      <c r="BI23" s="172"/>
      <c r="BJ23" s="172"/>
      <c r="BK23" s="173"/>
      <c r="BL23" s="171">
        <f>'(附表５－１)(附表５－２)年間実績報告'!BC21</f>
        <v>0</v>
      </c>
      <c r="BM23" s="172"/>
      <c r="BN23" s="172"/>
      <c r="BO23" s="175"/>
      <c r="BP23" s="118" t="s">
        <v>38</v>
      </c>
      <c r="BQ23" s="119"/>
      <c r="BR23" s="119"/>
      <c r="BS23" s="119"/>
      <c r="BT23" s="119"/>
      <c r="BU23" s="120"/>
      <c r="BV23" s="171">
        <f>'(附表１－１)(附表１－２)補助金所要額調'!BP21</f>
        <v>0</v>
      </c>
      <c r="BW23" s="172"/>
      <c r="BX23" s="172"/>
      <c r="BY23" s="173"/>
      <c r="BZ23" s="171">
        <f>'(附表５－１)(附表５－２)年間実績報告'!BP21</f>
        <v>0</v>
      </c>
      <c r="CA23" s="172"/>
      <c r="CB23" s="172"/>
      <c r="CC23" s="173"/>
      <c r="CD23" s="171">
        <f>'(附表１－１)(附表１－２)補助金所要額調'!BW21</f>
        <v>0</v>
      </c>
      <c r="CE23" s="172"/>
      <c r="CF23" s="172"/>
      <c r="CG23" s="173"/>
      <c r="CH23" s="171">
        <f>'(附表５－１)(附表５－２)年間実績報告'!BW21</f>
        <v>0</v>
      </c>
      <c r="CI23" s="172"/>
      <c r="CJ23" s="172"/>
      <c r="CK23" s="173"/>
      <c r="CL23" s="174"/>
      <c r="CM23" s="174"/>
      <c r="CN23" s="174"/>
      <c r="CO23" s="174"/>
      <c r="CP23" s="174"/>
      <c r="CQ23" s="174"/>
      <c r="CR23" s="169"/>
      <c r="CS23" s="169"/>
      <c r="CT23" s="169"/>
      <c r="CU23" s="169"/>
      <c r="CV23" s="169"/>
      <c r="CW23" s="169"/>
      <c r="CX23" s="169"/>
      <c r="CY23" s="169"/>
      <c r="CZ23" s="169"/>
      <c r="DA23" s="169"/>
      <c r="DB23" s="169"/>
      <c r="DC23" s="169"/>
      <c r="DD23" s="169"/>
      <c r="DE23" s="169"/>
      <c r="DF23" s="169"/>
      <c r="DG23" s="169"/>
      <c r="DH23" s="170"/>
      <c r="DI23" s="170"/>
      <c r="DJ23" s="170"/>
      <c r="DK23" s="170"/>
      <c r="DL23" s="170"/>
      <c r="DM23" s="170"/>
      <c r="DN23" s="168"/>
      <c r="DO23" s="168"/>
      <c r="DP23" s="168"/>
      <c r="DQ23" s="168"/>
      <c r="DR23" s="168"/>
      <c r="DS23" s="168"/>
      <c r="DT23" s="168"/>
      <c r="DU23" s="168"/>
      <c r="DV23" s="168"/>
      <c r="DW23" s="168"/>
      <c r="DX23" s="168"/>
      <c r="DY23" s="168"/>
      <c r="DZ23" s="168"/>
      <c r="EA23" s="168"/>
      <c r="EB23" s="168"/>
      <c r="EC23" s="168"/>
    </row>
    <row r="24" spans="2:133" ht="18" customHeight="1" x14ac:dyDescent="0.5">
      <c r="B24" s="121" t="s">
        <v>39</v>
      </c>
      <c r="C24" s="121"/>
      <c r="D24" s="121"/>
      <c r="E24" s="121"/>
      <c r="F24" s="121"/>
      <c r="G24" s="121"/>
      <c r="H24" s="171">
        <f>'(附表１－１)(附表１－２)補助金所要額調'!H22</f>
        <v>0</v>
      </c>
      <c r="I24" s="172"/>
      <c r="J24" s="172"/>
      <c r="K24" s="173"/>
      <c r="L24" s="171">
        <f>'(附表５－１)(附表５－２)年間実績報告'!H22</f>
        <v>0</v>
      </c>
      <c r="M24" s="172"/>
      <c r="N24" s="172"/>
      <c r="O24" s="173"/>
      <c r="P24" s="171">
        <f>'(附表１－１)(附表１－２)補助金所要額調'!O22</f>
        <v>0</v>
      </c>
      <c r="Q24" s="172"/>
      <c r="R24" s="172"/>
      <c r="S24" s="173"/>
      <c r="T24" s="171">
        <f>'(附表５－１)(附表５－２)年間実績報告'!O22</f>
        <v>0</v>
      </c>
      <c r="U24" s="172"/>
      <c r="V24" s="172"/>
      <c r="W24" s="175"/>
      <c r="X24" s="118" t="s">
        <v>25</v>
      </c>
      <c r="Y24" s="119"/>
      <c r="Z24" s="119"/>
      <c r="AA24" s="119"/>
      <c r="AB24" s="119"/>
      <c r="AC24" s="120"/>
      <c r="AD24" s="171">
        <f>'(附表１－１)(附表１－２)補助金所要額調'!AB22</f>
        <v>0</v>
      </c>
      <c r="AE24" s="172"/>
      <c r="AF24" s="172"/>
      <c r="AG24" s="173"/>
      <c r="AH24" s="171">
        <f>'(附表５－１)(附表５－２)年間実績報告'!AB22</f>
        <v>0</v>
      </c>
      <c r="AI24" s="172"/>
      <c r="AJ24" s="172"/>
      <c r="AK24" s="173"/>
      <c r="AL24" s="171">
        <f>'(附表１－１)(附表１－２)補助金所要額調'!AI22</f>
        <v>0</v>
      </c>
      <c r="AM24" s="172"/>
      <c r="AN24" s="172"/>
      <c r="AO24" s="173"/>
      <c r="AP24" s="171">
        <f>'(附表５－１)(附表５－２)年間実績報告'!AI22</f>
        <v>0</v>
      </c>
      <c r="AQ24" s="172"/>
      <c r="AR24" s="172"/>
      <c r="AS24" s="175"/>
      <c r="AT24" s="118" t="s">
        <v>55</v>
      </c>
      <c r="AU24" s="119"/>
      <c r="AV24" s="119"/>
      <c r="AW24" s="119"/>
      <c r="AX24" s="119"/>
      <c r="AY24" s="120"/>
      <c r="AZ24" s="171">
        <f>'(附表１－１)(附表１－２)補助金所要額調'!AV22</f>
        <v>0</v>
      </c>
      <c r="BA24" s="172"/>
      <c r="BB24" s="172"/>
      <c r="BC24" s="173"/>
      <c r="BD24" s="171">
        <f>'(附表５－１)(附表５－２)年間実績報告'!AV22</f>
        <v>0</v>
      </c>
      <c r="BE24" s="172"/>
      <c r="BF24" s="172"/>
      <c r="BG24" s="173"/>
      <c r="BH24" s="171">
        <f>'(附表１－１)(附表１－２)補助金所要額調'!BC22</f>
        <v>0</v>
      </c>
      <c r="BI24" s="172"/>
      <c r="BJ24" s="172"/>
      <c r="BK24" s="173"/>
      <c r="BL24" s="171">
        <f>'(附表５－１)(附表５－２)年間実績報告'!BC22</f>
        <v>0</v>
      </c>
      <c r="BM24" s="172"/>
      <c r="BN24" s="172"/>
      <c r="BO24" s="175"/>
      <c r="BP24" s="118" t="s">
        <v>41</v>
      </c>
      <c r="BQ24" s="119"/>
      <c r="BR24" s="119"/>
      <c r="BS24" s="119"/>
      <c r="BT24" s="119"/>
      <c r="BU24" s="120"/>
      <c r="BV24" s="171">
        <f>'(附表１－１)(附表１－２)補助金所要額調'!BP22</f>
        <v>0</v>
      </c>
      <c r="BW24" s="172"/>
      <c r="BX24" s="172"/>
      <c r="BY24" s="173"/>
      <c r="BZ24" s="171">
        <f>'(附表５－１)(附表５－２)年間実績報告'!BP22</f>
        <v>0</v>
      </c>
      <c r="CA24" s="172"/>
      <c r="CB24" s="172"/>
      <c r="CC24" s="173"/>
      <c r="CD24" s="171">
        <f>'(附表１－１)(附表１－２)補助金所要額調'!BW22</f>
        <v>0</v>
      </c>
      <c r="CE24" s="172"/>
      <c r="CF24" s="172"/>
      <c r="CG24" s="173"/>
      <c r="CH24" s="171">
        <f>'(附表５－１)(附表５－２)年間実績報告'!BW22</f>
        <v>0</v>
      </c>
      <c r="CI24" s="172"/>
      <c r="CJ24" s="172"/>
      <c r="CK24" s="173"/>
      <c r="CL24" s="174"/>
      <c r="CM24" s="174"/>
      <c r="CN24" s="174"/>
      <c r="CO24" s="174"/>
      <c r="CP24" s="174"/>
      <c r="CQ24" s="174"/>
      <c r="CR24" s="169"/>
      <c r="CS24" s="169"/>
      <c r="CT24" s="169"/>
      <c r="CU24" s="169"/>
      <c r="CV24" s="169"/>
      <c r="CW24" s="169"/>
      <c r="CX24" s="169"/>
      <c r="CY24" s="169"/>
      <c r="CZ24" s="169"/>
      <c r="DA24" s="169"/>
      <c r="DB24" s="169"/>
      <c r="DC24" s="169"/>
      <c r="DD24" s="169"/>
      <c r="DE24" s="169"/>
      <c r="DF24" s="169"/>
      <c r="DG24" s="169"/>
      <c r="DH24" s="170"/>
      <c r="DI24" s="170"/>
      <c r="DJ24" s="170"/>
      <c r="DK24" s="170"/>
      <c r="DL24" s="170"/>
      <c r="DM24" s="170"/>
      <c r="DN24" s="168"/>
      <c r="DO24" s="168"/>
      <c r="DP24" s="168"/>
      <c r="DQ24" s="168"/>
      <c r="DR24" s="168"/>
      <c r="DS24" s="168"/>
      <c r="DT24" s="168"/>
      <c r="DU24" s="168"/>
      <c r="DV24" s="168"/>
      <c r="DW24" s="168"/>
      <c r="DX24" s="168"/>
      <c r="DY24" s="168"/>
      <c r="DZ24" s="168"/>
      <c r="EA24" s="168"/>
      <c r="EB24" s="168"/>
      <c r="EC24" s="168"/>
    </row>
    <row r="25" spans="2:133" ht="18" customHeight="1" x14ac:dyDescent="0.5">
      <c r="B25" s="121" t="s">
        <v>42</v>
      </c>
      <c r="C25" s="121"/>
      <c r="D25" s="121"/>
      <c r="E25" s="121"/>
      <c r="F25" s="121"/>
      <c r="G25" s="121"/>
      <c r="H25" s="171">
        <f>'(附表１－１)(附表１－２)補助金所要額調'!H23</f>
        <v>0</v>
      </c>
      <c r="I25" s="172"/>
      <c r="J25" s="172"/>
      <c r="K25" s="173"/>
      <c r="L25" s="171">
        <f>'(附表５－１)(附表５－２)年間実績報告'!H23</f>
        <v>0</v>
      </c>
      <c r="M25" s="172"/>
      <c r="N25" s="172"/>
      <c r="O25" s="173"/>
      <c r="P25" s="171">
        <f>'(附表１－１)(附表１－２)補助金所要額調'!O23</f>
        <v>0</v>
      </c>
      <c r="Q25" s="172"/>
      <c r="R25" s="172"/>
      <c r="S25" s="173"/>
      <c r="T25" s="171">
        <f>'(附表５－１)(附表５－２)年間実績報告'!O23</f>
        <v>0</v>
      </c>
      <c r="U25" s="172"/>
      <c r="V25" s="172"/>
      <c r="W25" s="175"/>
      <c r="X25" s="118" t="s">
        <v>28</v>
      </c>
      <c r="Y25" s="119"/>
      <c r="Z25" s="119"/>
      <c r="AA25" s="119"/>
      <c r="AB25" s="119"/>
      <c r="AC25" s="120"/>
      <c r="AD25" s="171">
        <f>'(附表１－１)(附表１－２)補助金所要額調'!AB23</f>
        <v>0</v>
      </c>
      <c r="AE25" s="172"/>
      <c r="AF25" s="172"/>
      <c r="AG25" s="173"/>
      <c r="AH25" s="171">
        <f>'(附表５－１)(附表５－２)年間実績報告'!AB23</f>
        <v>0</v>
      </c>
      <c r="AI25" s="172"/>
      <c r="AJ25" s="172"/>
      <c r="AK25" s="173"/>
      <c r="AL25" s="171">
        <f>'(附表１－１)(附表１－２)補助金所要額調'!AI23</f>
        <v>0</v>
      </c>
      <c r="AM25" s="172"/>
      <c r="AN25" s="172"/>
      <c r="AO25" s="173"/>
      <c r="AP25" s="171">
        <f>'(附表５－１)(附表５－２)年間実績報告'!AI23</f>
        <v>0</v>
      </c>
      <c r="AQ25" s="172"/>
      <c r="AR25" s="172"/>
      <c r="AS25" s="175"/>
      <c r="AT25" s="118" t="s">
        <v>58</v>
      </c>
      <c r="AU25" s="119"/>
      <c r="AV25" s="119"/>
      <c r="AW25" s="119"/>
      <c r="AX25" s="119"/>
      <c r="AY25" s="120"/>
      <c r="AZ25" s="171">
        <f>'(附表１－１)(附表１－２)補助金所要額調'!AV23</f>
        <v>0</v>
      </c>
      <c r="BA25" s="172"/>
      <c r="BB25" s="172"/>
      <c r="BC25" s="173"/>
      <c r="BD25" s="171">
        <f>'(附表５－１)(附表５－２)年間実績報告'!AV23</f>
        <v>0</v>
      </c>
      <c r="BE25" s="172"/>
      <c r="BF25" s="172"/>
      <c r="BG25" s="173"/>
      <c r="BH25" s="171">
        <f>'(附表１－１)(附表１－２)補助金所要額調'!BC23</f>
        <v>0</v>
      </c>
      <c r="BI25" s="172"/>
      <c r="BJ25" s="172"/>
      <c r="BK25" s="173"/>
      <c r="BL25" s="171">
        <f>'(附表５－１)(附表５－２)年間実績報告'!BC23</f>
        <v>0</v>
      </c>
      <c r="BM25" s="172"/>
      <c r="BN25" s="172"/>
      <c r="BO25" s="175"/>
      <c r="BP25" s="118" t="s">
        <v>44</v>
      </c>
      <c r="BQ25" s="119"/>
      <c r="BR25" s="119"/>
      <c r="BS25" s="119"/>
      <c r="BT25" s="119"/>
      <c r="BU25" s="120"/>
      <c r="BV25" s="171">
        <f>'(附表１－１)(附表１－２)補助金所要額調'!BP23</f>
        <v>0</v>
      </c>
      <c r="BW25" s="172"/>
      <c r="BX25" s="172"/>
      <c r="BY25" s="173"/>
      <c r="BZ25" s="171">
        <f>'(附表５－１)(附表５－２)年間実績報告'!BP23</f>
        <v>0</v>
      </c>
      <c r="CA25" s="172"/>
      <c r="CB25" s="172"/>
      <c r="CC25" s="173"/>
      <c r="CD25" s="171">
        <f>'(附表１－１)(附表１－２)補助金所要額調'!BW23</f>
        <v>0</v>
      </c>
      <c r="CE25" s="172"/>
      <c r="CF25" s="172"/>
      <c r="CG25" s="173"/>
      <c r="CH25" s="171">
        <f>'(附表５－１)(附表５－２)年間実績報告'!BW23</f>
        <v>0</v>
      </c>
      <c r="CI25" s="172"/>
      <c r="CJ25" s="172"/>
      <c r="CK25" s="173"/>
      <c r="CL25" s="174"/>
      <c r="CM25" s="174"/>
      <c r="CN25" s="174"/>
      <c r="CO25" s="174"/>
      <c r="CP25" s="174"/>
      <c r="CQ25" s="174"/>
      <c r="CR25" s="169"/>
      <c r="CS25" s="169"/>
      <c r="CT25" s="169"/>
      <c r="CU25" s="169"/>
      <c r="CV25" s="169"/>
      <c r="CW25" s="169"/>
      <c r="CX25" s="169"/>
      <c r="CY25" s="169"/>
      <c r="CZ25" s="169"/>
      <c r="DA25" s="169"/>
      <c r="DB25" s="169"/>
      <c r="DC25" s="169"/>
      <c r="DD25" s="169"/>
      <c r="DE25" s="169"/>
      <c r="DF25" s="169"/>
      <c r="DG25" s="169"/>
      <c r="DH25" s="170"/>
      <c r="DI25" s="170"/>
      <c r="DJ25" s="170"/>
      <c r="DK25" s="170"/>
      <c r="DL25" s="170"/>
      <c r="DM25" s="170"/>
      <c r="DN25" s="168"/>
      <c r="DO25" s="168"/>
      <c r="DP25" s="168"/>
      <c r="DQ25" s="168"/>
      <c r="DR25" s="168"/>
      <c r="DS25" s="168"/>
      <c r="DT25" s="168"/>
      <c r="DU25" s="168"/>
      <c r="DV25" s="168"/>
      <c r="DW25" s="168"/>
      <c r="DX25" s="168"/>
      <c r="DY25" s="168"/>
      <c r="DZ25" s="168"/>
      <c r="EA25" s="168"/>
      <c r="EB25" s="168"/>
      <c r="EC25" s="168"/>
    </row>
    <row r="26" spans="2:133" ht="18" customHeight="1" x14ac:dyDescent="0.5">
      <c r="B26" s="121" t="s">
        <v>45</v>
      </c>
      <c r="C26" s="121"/>
      <c r="D26" s="121"/>
      <c r="E26" s="121"/>
      <c r="F26" s="121"/>
      <c r="G26" s="121"/>
      <c r="H26" s="171">
        <f>'(附表１－１)(附表１－２)補助金所要額調'!H24</f>
        <v>0</v>
      </c>
      <c r="I26" s="172"/>
      <c r="J26" s="172"/>
      <c r="K26" s="173"/>
      <c r="L26" s="171">
        <f>'(附表５－１)(附表５－２)年間実績報告'!H24</f>
        <v>0</v>
      </c>
      <c r="M26" s="172"/>
      <c r="N26" s="172"/>
      <c r="O26" s="173"/>
      <c r="P26" s="171">
        <f>'(附表１－１)(附表１－２)補助金所要額調'!O24</f>
        <v>0</v>
      </c>
      <c r="Q26" s="172"/>
      <c r="R26" s="172"/>
      <c r="S26" s="173"/>
      <c r="T26" s="171">
        <f>'(附表５－１)(附表５－２)年間実績報告'!O24</f>
        <v>0</v>
      </c>
      <c r="U26" s="172"/>
      <c r="V26" s="172"/>
      <c r="W26" s="175"/>
      <c r="X26" s="118" t="s">
        <v>31</v>
      </c>
      <c r="Y26" s="119"/>
      <c r="Z26" s="119"/>
      <c r="AA26" s="119"/>
      <c r="AB26" s="119"/>
      <c r="AC26" s="120"/>
      <c r="AD26" s="171">
        <f>'(附表１－１)(附表１－２)補助金所要額調'!AB24</f>
        <v>0</v>
      </c>
      <c r="AE26" s="172"/>
      <c r="AF26" s="172"/>
      <c r="AG26" s="173"/>
      <c r="AH26" s="171">
        <f>'(附表５－１)(附表５－２)年間実績報告'!AB24</f>
        <v>0</v>
      </c>
      <c r="AI26" s="172"/>
      <c r="AJ26" s="172"/>
      <c r="AK26" s="173"/>
      <c r="AL26" s="171">
        <f>'(附表１－１)(附表１－２)補助金所要額調'!AI24</f>
        <v>0</v>
      </c>
      <c r="AM26" s="172"/>
      <c r="AN26" s="172"/>
      <c r="AO26" s="173"/>
      <c r="AP26" s="171">
        <f>'(附表５－１)(附表５－２)年間実績報告'!AI24</f>
        <v>0</v>
      </c>
      <c r="AQ26" s="172"/>
      <c r="AR26" s="172"/>
      <c r="AS26" s="175"/>
      <c r="AT26" s="118" t="s">
        <v>61</v>
      </c>
      <c r="AU26" s="119"/>
      <c r="AV26" s="119"/>
      <c r="AW26" s="119"/>
      <c r="AX26" s="119"/>
      <c r="AY26" s="120"/>
      <c r="AZ26" s="171">
        <f>'(附表１－１)(附表１－２)補助金所要額調'!AV24</f>
        <v>0</v>
      </c>
      <c r="BA26" s="172"/>
      <c r="BB26" s="172"/>
      <c r="BC26" s="173"/>
      <c r="BD26" s="171">
        <f>'(附表５－１)(附表５－２)年間実績報告'!AV24</f>
        <v>0</v>
      </c>
      <c r="BE26" s="172"/>
      <c r="BF26" s="172"/>
      <c r="BG26" s="173"/>
      <c r="BH26" s="171">
        <f>'(附表１－１)(附表１－２)補助金所要額調'!BC24</f>
        <v>0</v>
      </c>
      <c r="BI26" s="172"/>
      <c r="BJ26" s="172"/>
      <c r="BK26" s="173"/>
      <c r="BL26" s="171">
        <f>'(附表５－１)(附表５－２)年間実績報告'!BC24</f>
        <v>0</v>
      </c>
      <c r="BM26" s="172"/>
      <c r="BN26" s="172"/>
      <c r="BO26" s="175"/>
      <c r="BP26" s="118" t="s">
        <v>47</v>
      </c>
      <c r="BQ26" s="119"/>
      <c r="BR26" s="119"/>
      <c r="BS26" s="119"/>
      <c r="BT26" s="119"/>
      <c r="BU26" s="120"/>
      <c r="BV26" s="171">
        <f>'(附表１－１)(附表１－２)補助金所要額調'!BP24</f>
        <v>0</v>
      </c>
      <c r="BW26" s="172"/>
      <c r="BX26" s="172"/>
      <c r="BY26" s="173"/>
      <c r="BZ26" s="171">
        <f>'(附表５－１)(附表５－２)年間実績報告'!BP24</f>
        <v>0</v>
      </c>
      <c r="CA26" s="172"/>
      <c r="CB26" s="172"/>
      <c r="CC26" s="173"/>
      <c r="CD26" s="171">
        <f>'(附表１－１)(附表１－２)補助金所要額調'!BW24</f>
        <v>0</v>
      </c>
      <c r="CE26" s="172"/>
      <c r="CF26" s="172"/>
      <c r="CG26" s="173"/>
      <c r="CH26" s="171">
        <f>'(附表５－１)(附表５－２)年間実績報告'!BW24</f>
        <v>0</v>
      </c>
      <c r="CI26" s="172"/>
      <c r="CJ26" s="172"/>
      <c r="CK26" s="173"/>
      <c r="CL26" s="174"/>
      <c r="CM26" s="174"/>
      <c r="CN26" s="174"/>
      <c r="CO26" s="174"/>
      <c r="CP26" s="174"/>
      <c r="CQ26" s="174"/>
      <c r="CR26" s="169"/>
      <c r="CS26" s="169"/>
      <c r="CT26" s="169"/>
      <c r="CU26" s="169"/>
      <c r="CV26" s="169"/>
      <c r="CW26" s="169"/>
      <c r="CX26" s="169"/>
      <c r="CY26" s="169"/>
      <c r="CZ26" s="169"/>
      <c r="DA26" s="169"/>
      <c r="DB26" s="169"/>
      <c r="DC26" s="169"/>
      <c r="DD26" s="169"/>
      <c r="DE26" s="169"/>
      <c r="DF26" s="169"/>
      <c r="DG26" s="169"/>
      <c r="DH26" s="170"/>
      <c r="DI26" s="170"/>
      <c r="DJ26" s="170"/>
      <c r="DK26" s="170"/>
      <c r="DL26" s="170"/>
      <c r="DM26" s="170"/>
      <c r="DN26" s="168"/>
      <c r="DO26" s="168"/>
      <c r="DP26" s="168"/>
      <c r="DQ26" s="168"/>
      <c r="DR26" s="168"/>
      <c r="DS26" s="168"/>
      <c r="DT26" s="168"/>
      <c r="DU26" s="168"/>
      <c r="DV26" s="168"/>
      <c r="DW26" s="168"/>
      <c r="DX26" s="168"/>
      <c r="DY26" s="168"/>
      <c r="DZ26" s="168"/>
      <c r="EA26" s="168"/>
      <c r="EB26" s="168"/>
      <c r="EC26" s="168"/>
    </row>
    <row r="27" spans="2:133" ht="18" customHeight="1" x14ac:dyDescent="0.5">
      <c r="B27" s="121" t="s">
        <v>48</v>
      </c>
      <c r="C27" s="121"/>
      <c r="D27" s="121"/>
      <c r="E27" s="121"/>
      <c r="F27" s="121"/>
      <c r="G27" s="121"/>
      <c r="H27" s="171">
        <f>'(附表１－１)(附表１－２)補助金所要額調'!H25</f>
        <v>0</v>
      </c>
      <c r="I27" s="172"/>
      <c r="J27" s="172"/>
      <c r="K27" s="173"/>
      <c r="L27" s="171">
        <f>'(附表５－１)(附表５－２)年間実績報告'!H25</f>
        <v>0</v>
      </c>
      <c r="M27" s="172"/>
      <c r="N27" s="172"/>
      <c r="O27" s="173"/>
      <c r="P27" s="171">
        <f>'(附表１－１)(附表１－２)補助金所要額調'!O25</f>
        <v>0</v>
      </c>
      <c r="Q27" s="172"/>
      <c r="R27" s="172"/>
      <c r="S27" s="173"/>
      <c r="T27" s="171">
        <f>'(附表５－１)(附表５－２)年間実績報告'!O25</f>
        <v>0</v>
      </c>
      <c r="U27" s="172"/>
      <c r="V27" s="172"/>
      <c r="W27" s="175"/>
      <c r="X27" s="118" t="s">
        <v>34</v>
      </c>
      <c r="Y27" s="119"/>
      <c r="Z27" s="119"/>
      <c r="AA27" s="119"/>
      <c r="AB27" s="119"/>
      <c r="AC27" s="120"/>
      <c r="AD27" s="171">
        <f>'(附表１－１)(附表１－２)補助金所要額調'!AB25</f>
        <v>0</v>
      </c>
      <c r="AE27" s="172"/>
      <c r="AF27" s="172"/>
      <c r="AG27" s="173"/>
      <c r="AH27" s="171">
        <f>'(附表５－１)(附表５－２)年間実績報告'!AB25</f>
        <v>0</v>
      </c>
      <c r="AI27" s="172"/>
      <c r="AJ27" s="172"/>
      <c r="AK27" s="173"/>
      <c r="AL27" s="171">
        <f>'(附表１－１)(附表１－２)補助金所要額調'!AI25</f>
        <v>0</v>
      </c>
      <c r="AM27" s="172"/>
      <c r="AN27" s="172"/>
      <c r="AO27" s="173"/>
      <c r="AP27" s="171">
        <f>'(附表５－１)(附表５－２)年間実績報告'!AI25</f>
        <v>0</v>
      </c>
      <c r="AQ27" s="172"/>
      <c r="AR27" s="172"/>
      <c r="AS27" s="175"/>
      <c r="AT27" s="118" t="s">
        <v>64</v>
      </c>
      <c r="AU27" s="119"/>
      <c r="AV27" s="119"/>
      <c r="AW27" s="119"/>
      <c r="AX27" s="119"/>
      <c r="AY27" s="120"/>
      <c r="AZ27" s="171">
        <f>'(附表１－１)(附表１－２)補助金所要額調'!AV25</f>
        <v>0</v>
      </c>
      <c r="BA27" s="172"/>
      <c r="BB27" s="172"/>
      <c r="BC27" s="173"/>
      <c r="BD27" s="171">
        <f>'(附表５－１)(附表５－２)年間実績報告'!AV25</f>
        <v>0</v>
      </c>
      <c r="BE27" s="172"/>
      <c r="BF27" s="172"/>
      <c r="BG27" s="173"/>
      <c r="BH27" s="171">
        <f>'(附表１－１)(附表１－２)補助金所要額調'!BC25</f>
        <v>0</v>
      </c>
      <c r="BI27" s="172"/>
      <c r="BJ27" s="172"/>
      <c r="BK27" s="173"/>
      <c r="BL27" s="171">
        <f>'(附表５－１)(附表５－２)年間実績報告'!BC25</f>
        <v>0</v>
      </c>
      <c r="BM27" s="172"/>
      <c r="BN27" s="172"/>
      <c r="BO27" s="175"/>
      <c r="BP27" s="118" t="s">
        <v>50</v>
      </c>
      <c r="BQ27" s="119"/>
      <c r="BR27" s="119"/>
      <c r="BS27" s="119"/>
      <c r="BT27" s="119"/>
      <c r="BU27" s="120"/>
      <c r="BV27" s="171">
        <f>'(附表１－１)(附表１－２)補助金所要額調'!BP25</f>
        <v>0</v>
      </c>
      <c r="BW27" s="172"/>
      <c r="BX27" s="172"/>
      <c r="BY27" s="173"/>
      <c r="BZ27" s="171">
        <f>'(附表５－１)(附表５－２)年間実績報告'!BP25</f>
        <v>0</v>
      </c>
      <c r="CA27" s="172"/>
      <c r="CB27" s="172"/>
      <c r="CC27" s="173"/>
      <c r="CD27" s="171">
        <f>'(附表１－１)(附表１－２)補助金所要額調'!BW25</f>
        <v>0</v>
      </c>
      <c r="CE27" s="172"/>
      <c r="CF27" s="172"/>
      <c r="CG27" s="173"/>
      <c r="CH27" s="171">
        <f>'(附表５－１)(附表５－２)年間実績報告'!BW25</f>
        <v>0</v>
      </c>
      <c r="CI27" s="172"/>
      <c r="CJ27" s="172"/>
      <c r="CK27" s="173"/>
      <c r="CL27" s="174"/>
      <c r="CM27" s="174"/>
      <c r="CN27" s="174"/>
      <c r="CO27" s="174"/>
      <c r="CP27" s="174"/>
      <c r="CQ27" s="174"/>
      <c r="CR27" s="169"/>
      <c r="CS27" s="169"/>
      <c r="CT27" s="169"/>
      <c r="CU27" s="169"/>
      <c r="CV27" s="169"/>
      <c r="CW27" s="169"/>
      <c r="CX27" s="169"/>
      <c r="CY27" s="169"/>
      <c r="CZ27" s="169"/>
      <c r="DA27" s="169"/>
      <c r="DB27" s="169"/>
      <c r="DC27" s="169"/>
      <c r="DD27" s="169"/>
      <c r="DE27" s="169"/>
      <c r="DF27" s="169"/>
      <c r="DG27" s="169"/>
      <c r="DH27" s="170"/>
      <c r="DI27" s="170"/>
      <c r="DJ27" s="170"/>
      <c r="DK27" s="170"/>
      <c r="DL27" s="170"/>
      <c r="DM27" s="170"/>
      <c r="DN27" s="168"/>
      <c r="DO27" s="168"/>
      <c r="DP27" s="168"/>
      <c r="DQ27" s="168"/>
      <c r="DR27" s="168"/>
      <c r="DS27" s="168"/>
      <c r="DT27" s="168"/>
      <c r="DU27" s="168"/>
      <c r="DV27" s="168"/>
      <c r="DW27" s="168"/>
      <c r="DX27" s="168"/>
      <c r="DY27" s="168"/>
      <c r="DZ27" s="168"/>
      <c r="EA27" s="168"/>
      <c r="EB27" s="168"/>
      <c r="EC27" s="168"/>
    </row>
    <row r="28" spans="2:133" ht="18" customHeight="1" x14ac:dyDescent="0.5">
      <c r="B28" s="121" t="s">
        <v>51</v>
      </c>
      <c r="C28" s="121"/>
      <c r="D28" s="121"/>
      <c r="E28" s="121"/>
      <c r="F28" s="121"/>
      <c r="G28" s="121"/>
      <c r="H28" s="171">
        <f>'(附表１－１)(附表１－２)補助金所要額調'!H26</f>
        <v>0</v>
      </c>
      <c r="I28" s="172"/>
      <c r="J28" s="172"/>
      <c r="K28" s="173"/>
      <c r="L28" s="171">
        <f>'(附表５－１)(附表５－２)年間実績報告'!H26</f>
        <v>0</v>
      </c>
      <c r="M28" s="172"/>
      <c r="N28" s="172"/>
      <c r="O28" s="173"/>
      <c r="P28" s="171">
        <f>'(附表１－１)(附表１－２)補助金所要額調'!O26</f>
        <v>0</v>
      </c>
      <c r="Q28" s="172"/>
      <c r="R28" s="172"/>
      <c r="S28" s="173"/>
      <c r="T28" s="171">
        <f>'(附表５－１)(附表５－２)年間実績報告'!O26</f>
        <v>0</v>
      </c>
      <c r="U28" s="172"/>
      <c r="V28" s="172"/>
      <c r="W28" s="175"/>
      <c r="X28" s="118" t="s">
        <v>37</v>
      </c>
      <c r="Y28" s="119"/>
      <c r="Z28" s="119"/>
      <c r="AA28" s="119"/>
      <c r="AB28" s="119"/>
      <c r="AC28" s="120"/>
      <c r="AD28" s="171">
        <f>'(附表１－１)(附表１－２)補助金所要額調'!AB26</f>
        <v>0</v>
      </c>
      <c r="AE28" s="172"/>
      <c r="AF28" s="172"/>
      <c r="AG28" s="173"/>
      <c r="AH28" s="171">
        <f>'(附表５－１)(附表５－２)年間実績報告'!AB26</f>
        <v>0</v>
      </c>
      <c r="AI28" s="172"/>
      <c r="AJ28" s="172"/>
      <c r="AK28" s="173"/>
      <c r="AL28" s="171">
        <f>'(附表１－１)(附表１－２)補助金所要額調'!AI26</f>
        <v>0</v>
      </c>
      <c r="AM28" s="172"/>
      <c r="AN28" s="172"/>
      <c r="AO28" s="173"/>
      <c r="AP28" s="171">
        <f>'(附表５－１)(附表５－２)年間実績報告'!AI26</f>
        <v>0</v>
      </c>
      <c r="AQ28" s="172"/>
      <c r="AR28" s="172"/>
      <c r="AS28" s="175"/>
      <c r="AT28" s="118" t="s">
        <v>66</v>
      </c>
      <c r="AU28" s="119"/>
      <c r="AV28" s="119"/>
      <c r="AW28" s="119"/>
      <c r="AX28" s="119"/>
      <c r="AY28" s="120"/>
      <c r="AZ28" s="171">
        <f>'(附表１－１)(附表１－２)補助金所要額調'!AV26</f>
        <v>0</v>
      </c>
      <c r="BA28" s="172"/>
      <c r="BB28" s="172"/>
      <c r="BC28" s="173"/>
      <c r="BD28" s="171">
        <f>'(附表５－１)(附表５－２)年間実績報告'!AV26</f>
        <v>0</v>
      </c>
      <c r="BE28" s="172"/>
      <c r="BF28" s="172"/>
      <c r="BG28" s="173"/>
      <c r="BH28" s="171">
        <f>'(附表１－１)(附表１－２)補助金所要額調'!BC26</f>
        <v>0</v>
      </c>
      <c r="BI28" s="172"/>
      <c r="BJ28" s="172"/>
      <c r="BK28" s="173"/>
      <c r="BL28" s="171">
        <f>'(附表５－１)(附表５－２)年間実績報告'!BC26</f>
        <v>0</v>
      </c>
      <c r="BM28" s="172"/>
      <c r="BN28" s="172"/>
      <c r="BO28" s="175"/>
      <c r="BP28" s="118" t="s">
        <v>53</v>
      </c>
      <c r="BQ28" s="119"/>
      <c r="BR28" s="119"/>
      <c r="BS28" s="119"/>
      <c r="BT28" s="119"/>
      <c r="BU28" s="120"/>
      <c r="BV28" s="171">
        <f>'(附表１－１)(附表１－２)補助金所要額調'!BP26</f>
        <v>0</v>
      </c>
      <c r="BW28" s="172"/>
      <c r="BX28" s="172"/>
      <c r="BY28" s="173"/>
      <c r="BZ28" s="171">
        <f>'(附表５－１)(附表５－２)年間実績報告'!BP26</f>
        <v>0</v>
      </c>
      <c r="CA28" s="172"/>
      <c r="CB28" s="172"/>
      <c r="CC28" s="173"/>
      <c r="CD28" s="171">
        <f>'(附表１－１)(附表１－２)補助金所要額調'!BW26</f>
        <v>0</v>
      </c>
      <c r="CE28" s="172"/>
      <c r="CF28" s="172"/>
      <c r="CG28" s="173"/>
      <c r="CH28" s="171">
        <f>'(附表５－１)(附表５－２)年間実績報告'!BW26</f>
        <v>0</v>
      </c>
      <c r="CI28" s="172"/>
      <c r="CJ28" s="172"/>
      <c r="CK28" s="173"/>
      <c r="CL28" s="174"/>
      <c r="CM28" s="174"/>
      <c r="CN28" s="174"/>
      <c r="CO28" s="174"/>
      <c r="CP28" s="174"/>
      <c r="CQ28" s="174"/>
      <c r="CR28" s="169"/>
      <c r="CS28" s="169"/>
      <c r="CT28" s="169"/>
      <c r="CU28" s="169"/>
      <c r="CV28" s="169"/>
      <c r="CW28" s="169"/>
      <c r="CX28" s="169"/>
      <c r="CY28" s="169"/>
      <c r="CZ28" s="169"/>
      <c r="DA28" s="169"/>
      <c r="DB28" s="169"/>
      <c r="DC28" s="169"/>
      <c r="DD28" s="169"/>
      <c r="DE28" s="169"/>
      <c r="DF28" s="169"/>
      <c r="DG28" s="169"/>
      <c r="DH28" s="170"/>
      <c r="DI28" s="170"/>
      <c r="DJ28" s="170"/>
      <c r="DK28" s="170"/>
      <c r="DL28" s="170"/>
      <c r="DM28" s="170"/>
      <c r="DN28" s="168"/>
      <c r="DO28" s="168"/>
      <c r="DP28" s="168"/>
      <c r="DQ28" s="168"/>
      <c r="DR28" s="168"/>
      <c r="DS28" s="168"/>
      <c r="DT28" s="168"/>
      <c r="DU28" s="168"/>
      <c r="DV28" s="168"/>
      <c r="DW28" s="168"/>
      <c r="DX28" s="168"/>
      <c r="DY28" s="168"/>
      <c r="DZ28" s="168"/>
      <c r="EA28" s="168"/>
      <c r="EB28" s="168"/>
      <c r="EC28" s="168"/>
    </row>
  </sheetData>
  <sheetProtection algorithmName="SHA-512" hashValue="wIDocyULfCI4LmMM8ExvR/N4b8N2hhryBS0YHceLX3yxogBSjma7zkz3vXRU3a1mmA1RpdSVUckMXoTiFZWGBQ==" saltValue="zx5njLR++A8sYdgLCr2vug==" spinCount="100000" sheet="1" objects="1" scenarios="1"/>
  <mergeCells count="380">
    <mergeCell ref="BW14:CC14"/>
    <mergeCell ref="CD14:DG14"/>
    <mergeCell ref="BW15:CC15"/>
    <mergeCell ref="CD15:DG15"/>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 ref="CY9:DD9"/>
    <mergeCell ref="DE9:DJ9"/>
    <mergeCell ref="DK9:DP9"/>
    <mergeCell ref="DQ9:DV9"/>
    <mergeCell ref="DQ8:DV8"/>
    <mergeCell ref="B9:N9"/>
    <mergeCell ref="O9:AA9"/>
    <mergeCell ref="AB9:BN9"/>
    <mergeCell ref="BO9:BT9"/>
    <mergeCell ref="BU9:BZ9"/>
    <mergeCell ref="CA9:CF9"/>
    <mergeCell ref="CG9:CL9"/>
    <mergeCell ref="CM9:CR9"/>
    <mergeCell ref="CS9:CX9"/>
    <mergeCell ref="DH17:DM18"/>
    <mergeCell ref="DN17:DU17"/>
    <mergeCell ref="DV17:EC17"/>
    <mergeCell ref="DN18:DQ18"/>
    <mergeCell ref="DR18:DU18"/>
    <mergeCell ref="DV18:DY18"/>
    <mergeCell ref="DZ18:EC18"/>
    <mergeCell ref="AT17:AY18"/>
    <mergeCell ref="AZ17:BG17"/>
    <mergeCell ref="BH17:BO17"/>
    <mergeCell ref="BP17:BU18"/>
    <mergeCell ref="BV17:CC17"/>
    <mergeCell ref="CD17:CK17"/>
    <mergeCell ref="BH18:BK18"/>
    <mergeCell ref="BL18:BO18"/>
    <mergeCell ref="BV18:BY18"/>
    <mergeCell ref="BZ18:CC18"/>
    <mergeCell ref="CV18:CY18"/>
    <mergeCell ref="CZ18:DC18"/>
    <mergeCell ref="DD18:DG18"/>
    <mergeCell ref="AD18:AG18"/>
    <mergeCell ref="AH18:AK18"/>
    <mergeCell ref="AL18:AO18"/>
    <mergeCell ref="AP18:AS18"/>
    <mergeCell ref="AZ18:BC18"/>
    <mergeCell ref="BD18:BG18"/>
    <mergeCell ref="CL17:CQ18"/>
    <mergeCell ref="CR17:CY17"/>
    <mergeCell ref="CZ17:DG17"/>
    <mergeCell ref="AD17:AK17"/>
    <mergeCell ref="AL17:AS17"/>
    <mergeCell ref="B19:G19"/>
    <mergeCell ref="H19:K19"/>
    <mergeCell ref="L19:O19"/>
    <mergeCell ref="P19:S19"/>
    <mergeCell ref="T19:W19"/>
    <mergeCell ref="X19:AC19"/>
    <mergeCell ref="CD18:CG18"/>
    <mergeCell ref="CH18:CK18"/>
    <mergeCell ref="CR18:CU18"/>
    <mergeCell ref="B17:G18"/>
    <mergeCell ref="H17:O17"/>
    <mergeCell ref="P17:W17"/>
    <mergeCell ref="X17:AC18"/>
    <mergeCell ref="H18:K18"/>
    <mergeCell ref="L18:O18"/>
    <mergeCell ref="P18:S18"/>
    <mergeCell ref="T18:W18"/>
    <mergeCell ref="BD19:BG19"/>
    <mergeCell ref="BH19:BK19"/>
    <mergeCell ref="BL19:BO19"/>
    <mergeCell ref="BP19:BU19"/>
    <mergeCell ref="BV19:BY19"/>
    <mergeCell ref="BZ19:CC19"/>
    <mergeCell ref="AD19:AG19"/>
    <mergeCell ref="AH19:AK19"/>
    <mergeCell ref="AL19:AO19"/>
    <mergeCell ref="AP19:AS19"/>
    <mergeCell ref="AT19:AY19"/>
    <mergeCell ref="AZ19:BC19"/>
    <mergeCell ref="DD19:DG19"/>
    <mergeCell ref="DH19:DM19"/>
    <mergeCell ref="DN19:DQ19"/>
    <mergeCell ref="DR19:DU19"/>
    <mergeCell ref="DV19:DY19"/>
    <mergeCell ref="DZ19:EC19"/>
    <mergeCell ref="CD19:CG19"/>
    <mergeCell ref="CH19:CK19"/>
    <mergeCell ref="CL19:CQ19"/>
    <mergeCell ref="CR19:CU19"/>
    <mergeCell ref="CV19:CY19"/>
    <mergeCell ref="CZ19:DC19"/>
    <mergeCell ref="AP20:AS20"/>
    <mergeCell ref="AT20:AY20"/>
    <mergeCell ref="AZ20:BC20"/>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20:G20"/>
    <mergeCell ref="H20:K20"/>
    <mergeCell ref="L20:O20"/>
    <mergeCell ref="P20:S20"/>
    <mergeCell ref="T20:W20"/>
    <mergeCell ref="X20:AC20"/>
    <mergeCell ref="P21:S21"/>
    <mergeCell ref="T21:W21"/>
    <mergeCell ref="X21:AC21"/>
    <mergeCell ref="B21:G21"/>
    <mergeCell ref="H21:K21"/>
    <mergeCell ref="L21:O21"/>
    <mergeCell ref="BH20:BK20"/>
    <mergeCell ref="BL20:BO20"/>
    <mergeCell ref="BP20:BU20"/>
    <mergeCell ref="BV20:BY20"/>
    <mergeCell ref="BZ20:CC20"/>
    <mergeCell ref="AD20:AG20"/>
    <mergeCell ref="AH20:AK20"/>
    <mergeCell ref="AL20:AO20"/>
    <mergeCell ref="DR21:DU21"/>
    <mergeCell ref="AH21:AK21"/>
    <mergeCell ref="AL21:AO21"/>
    <mergeCell ref="AP21:AS21"/>
    <mergeCell ref="AT21:AY21"/>
    <mergeCell ref="AZ21:BC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D25:DG25"/>
    <mergeCell ref="DH25:DM25"/>
    <mergeCell ref="DN25:DQ25"/>
    <mergeCell ref="DR25:DU25"/>
    <mergeCell ref="DV25:DY25"/>
    <mergeCell ref="DZ25:EC25"/>
    <mergeCell ref="CD25:CG25"/>
    <mergeCell ref="CH25:CK25"/>
    <mergeCell ref="CL25:CQ25"/>
    <mergeCell ref="CR25:CU25"/>
    <mergeCell ref="CV25:CY25"/>
    <mergeCell ref="CZ25:DC25"/>
    <mergeCell ref="AD26:AG26"/>
    <mergeCell ref="AH26:AK26"/>
    <mergeCell ref="AL26:AO26"/>
    <mergeCell ref="AP26:AS26"/>
    <mergeCell ref="AT26:AY26"/>
    <mergeCell ref="AZ26:BC26"/>
    <mergeCell ref="B26:G26"/>
    <mergeCell ref="H26:K26"/>
    <mergeCell ref="L26:O26"/>
    <mergeCell ref="P26:S26"/>
    <mergeCell ref="T26:W26"/>
    <mergeCell ref="X26:AC26"/>
    <mergeCell ref="CH26:CK26"/>
    <mergeCell ref="CL26:CQ26"/>
    <mergeCell ref="CR26:CU26"/>
    <mergeCell ref="CV26:CY26"/>
    <mergeCell ref="CZ26:DC26"/>
    <mergeCell ref="BD26:BG26"/>
    <mergeCell ref="BH26:BK26"/>
    <mergeCell ref="BL26:BO26"/>
    <mergeCell ref="BP26:BU26"/>
    <mergeCell ref="BV26:BY26"/>
    <mergeCell ref="BZ26:CC26"/>
    <mergeCell ref="CD26:CG26"/>
    <mergeCell ref="AP27:AS27"/>
    <mergeCell ref="AT27:AY27"/>
    <mergeCell ref="AZ27:BC27"/>
    <mergeCell ref="B27:G27"/>
    <mergeCell ref="H27:K27"/>
    <mergeCell ref="L27:O27"/>
    <mergeCell ref="P27:S27"/>
    <mergeCell ref="T27:W27"/>
    <mergeCell ref="X27:AC27"/>
    <mergeCell ref="B28:G28"/>
    <mergeCell ref="H28:K28"/>
    <mergeCell ref="L28:O28"/>
    <mergeCell ref="P28:S28"/>
    <mergeCell ref="T28:W28"/>
    <mergeCell ref="X28:AC28"/>
    <mergeCell ref="DD27:DG27"/>
    <mergeCell ref="DH27:DM27"/>
    <mergeCell ref="DN27:DQ27"/>
    <mergeCell ref="CD27:CG27"/>
    <mergeCell ref="CH27:CK27"/>
    <mergeCell ref="CL27:CQ27"/>
    <mergeCell ref="CR27:CU27"/>
    <mergeCell ref="CV27:CY27"/>
    <mergeCell ref="CZ27:DC27"/>
    <mergeCell ref="BD27:BG27"/>
    <mergeCell ref="BH27:BK27"/>
    <mergeCell ref="BL27:BO27"/>
    <mergeCell ref="BP27:BU27"/>
    <mergeCell ref="BV27:BY27"/>
    <mergeCell ref="BZ27:CC27"/>
    <mergeCell ref="AD27:AG27"/>
    <mergeCell ref="AH27:AK27"/>
    <mergeCell ref="AL27:A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DD28:DG28"/>
    <mergeCell ref="DH28:DM28"/>
    <mergeCell ref="DN28:DQ28"/>
    <mergeCell ref="DR28:DU28"/>
    <mergeCell ref="DV28:DY28"/>
    <mergeCell ref="DZ28:EC28"/>
    <mergeCell ref="CD28:CG28"/>
    <mergeCell ref="CH28:CK28"/>
    <mergeCell ref="CL28:CQ28"/>
    <mergeCell ref="CR28:CU28"/>
    <mergeCell ref="CV28:CY28"/>
    <mergeCell ref="CZ28:DC28"/>
    <mergeCell ref="DR27:DU27"/>
    <mergeCell ref="DV27:DY27"/>
    <mergeCell ref="DZ27:EC27"/>
    <mergeCell ref="DD26:DG26"/>
    <mergeCell ref="DH26:DM26"/>
    <mergeCell ref="DN26:DQ26"/>
    <mergeCell ref="DR26:DU26"/>
    <mergeCell ref="DV26:DY26"/>
    <mergeCell ref="DZ26:EC26"/>
  </mergeCells>
  <phoneticPr fontId="3"/>
  <pageMargins left="0.7" right="0.7" top="0.75" bottom="0.75" header="0.3" footer="0.3"/>
  <pageSetup paperSize="9" scale="83"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D139-F751-427E-861C-021EAF5534DB}">
  <sheetPr>
    <tabColor theme="9" tint="0.59999389629810485"/>
  </sheetPr>
  <dimension ref="A1:DF26"/>
  <sheetViews>
    <sheetView view="pageBreakPreview" zoomScale="115" zoomScaleNormal="100" zoomScaleSheetLayoutView="115" workbookViewId="0">
      <selection activeCell="CW8" sqref="CW8:DF8"/>
    </sheetView>
  </sheetViews>
  <sheetFormatPr defaultColWidth="8.1796875" defaultRowHeight="11.85" x14ac:dyDescent="0.5"/>
  <cols>
    <col min="1" max="122" width="1.08984375" style="7" customWidth="1"/>
    <col min="123" max="16384" width="8.1796875" style="7"/>
  </cols>
  <sheetData>
    <row r="1" spans="1:110" x14ac:dyDescent="0.15">
      <c r="A1" s="22" t="s">
        <v>201</v>
      </c>
    </row>
    <row r="2" spans="1:110" ht="14.25" customHeight="1" x14ac:dyDescent="0.5"/>
    <row r="3" spans="1:110" ht="14.25" customHeight="1" x14ac:dyDescent="0.5">
      <c r="B3" s="130" t="s">
        <v>202</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row>
    <row r="4" spans="1:110" ht="14.25" customHeight="1" x14ac:dyDescent="0.5">
      <c r="CO4" s="8"/>
      <c r="CP4" s="8"/>
    </row>
    <row r="5" spans="1:110" ht="16.149999999999999" customHeight="1" x14ac:dyDescent="0.5">
      <c r="CC5" s="131" t="s">
        <v>130</v>
      </c>
      <c r="CD5" s="131"/>
      <c r="CE5" s="131"/>
      <c r="CF5" s="131"/>
      <c r="CG5" s="131"/>
      <c r="CH5" s="131"/>
      <c r="CI5" s="131"/>
      <c r="CJ5" s="228" t="str">
        <f>IF(基本情報入力シート!V8="","",基本情報入力シート!V8)</f>
        <v/>
      </c>
      <c r="CK5" s="228"/>
      <c r="CL5" s="228"/>
      <c r="CM5" s="228"/>
      <c r="CN5" s="228"/>
      <c r="CO5" s="228"/>
      <c r="CP5" s="228"/>
      <c r="CQ5" s="228"/>
      <c r="CR5" s="228"/>
      <c r="CS5" s="228"/>
      <c r="CT5" s="228"/>
      <c r="CU5" s="228"/>
      <c r="CV5" s="228"/>
      <c r="CW5" s="228"/>
      <c r="CX5" s="228"/>
      <c r="CY5" s="228"/>
      <c r="CZ5" s="228"/>
      <c r="DA5" s="228"/>
      <c r="DB5" s="228"/>
      <c r="DC5" s="228"/>
      <c r="DD5" s="228"/>
      <c r="DE5" s="228"/>
      <c r="DF5" s="228"/>
    </row>
    <row r="6" spans="1:110" ht="7" customHeight="1" x14ac:dyDescent="0.5">
      <c r="CP6" s="9"/>
    </row>
    <row r="7" spans="1:110" ht="29.95" customHeight="1" x14ac:dyDescent="0.5">
      <c r="B7" s="133" t="s">
        <v>19</v>
      </c>
      <c r="C7" s="134"/>
      <c r="D7" s="134"/>
      <c r="E7" s="134"/>
      <c r="F7" s="134"/>
      <c r="G7" s="134"/>
      <c r="H7" s="134"/>
      <c r="I7" s="134"/>
      <c r="J7" s="134"/>
      <c r="K7" s="134"/>
      <c r="L7" s="134"/>
      <c r="M7" s="134"/>
      <c r="N7" s="133" t="s">
        <v>21</v>
      </c>
      <c r="O7" s="134"/>
      <c r="P7" s="134"/>
      <c r="Q7" s="134"/>
      <c r="R7" s="134"/>
      <c r="S7" s="134"/>
      <c r="T7" s="134"/>
      <c r="U7" s="134"/>
      <c r="V7" s="134"/>
      <c r="W7" s="134"/>
      <c r="X7" s="134"/>
      <c r="Y7" s="135"/>
      <c r="Z7" s="136" t="s">
        <v>203</v>
      </c>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t="s">
        <v>131</v>
      </c>
      <c r="BJ7" s="136"/>
      <c r="BK7" s="136"/>
      <c r="BL7" s="136"/>
      <c r="BM7" s="136"/>
      <c r="BN7" s="136"/>
      <c r="BO7" s="136"/>
      <c r="BP7" s="136"/>
      <c r="BQ7" s="136"/>
      <c r="BR7" s="136"/>
      <c r="BS7" s="136" t="s">
        <v>99</v>
      </c>
      <c r="BT7" s="136"/>
      <c r="BU7" s="136"/>
      <c r="BV7" s="136"/>
      <c r="BW7" s="136"/>
      <c r="BX7" s="136"/>
      <c r="BY7" s="136"/>
      <c r="BZ7" s="136"/>
      <c r="CA7" s="136"/>
      <c r="CB7" s="136"/>
      <c r="CC7" s="137" t="s">
        <v>132</v>
      </c>
      <c r="CD7" s="136"/>
      <c r="CE7" s="136"/>
      <c r="CF7" s="136"/>
      <c r="CG7" s="136"/>
      <c r="CH7" s="136"/>
      <c r="CI7" s="136"/>
      <c r="CJ7" s="136"/>
      <c r="CK7" s="136"/>
      <c r="CL7" s="136"/>
      <c r="CM7" s="136" t="s">
        <v>133</v>
      </c>
      <c r="CN7" s="136"/>
      <c r="CO7" s="136"/>
      <c r="CP7" s="136"/>
      <c r="CQ7" s="136"/>
      <c r="CR7" s="136"/>
      <c r="CS7" s="136"/>
      <c r="CT7" s="136"/>
      <c r="CU7" s="136"/>
      <c r="CV7" s="136"/>
      <c r="CW7" s="136" t="s">
        <v>134</v>
      </c>
      <c r="CX7" s="136"/>
      <c r="CY7" s="136"/>
      <c r="CZ7" s="136"/>
      <c r="DA7" s="136"/>
      <c r="DB7" s="136"/>
      <c r="DC7" s="136"/>
      <c r="DD7" s="136"/>
      <c r="DE7" s="136"/>
      <c r="DF7" s="136"/>
    </row>
    <row r="8" spans="1:110" ht="90" customHeight="1" x14ac:dyDescent="0.5">
      <c r="B8" s="229" t="str">
        <f>IF(基本情報入力シート!V19="","",基本情報入力シート!V19)</f>
        <v/>
      </c>
      <c r="C8" s="228"/>
      <c r="D8" s="228"/>
      <c r="E8" s="228"/>
      <c r="F8" s="228"/>
      <c r="G8" s="228"/>
      <c r="H8" s="228"/>
      <c r="I8" s="228"/>
      <c r="J8" s="228"/>
      <c r="K8" s="228"/>
      <c r="L8" s="228"/>
      <c r="M8" s="228"/>
      <c r="N8" s="139" t="str">
        <f>IF(基本情報入力シート!V21="","",基本情報入力シート!V21)</f>
        <v>通所リハビリテーション</v>
      </c>
      <c r="O8" s="140"/>
      <c r="P8" s="140"/>
      <c r="Q8" s="140"/>
      <c r="R8" s="140"/>
      <c r="S8" s="140"/>
      <c r="T8" s="140"/>
      <c r="U8" s="140"/>
      <c r="V8" s="140"/>
      <c r="W8" s="140"/>
      <c r="X8" s="140"/>
      <c r="Y8" s="141"/>
      <c r="Z8" s="142" t="str">
        <f>IF(基本情報入力シート!V22="","",基本情報入力シート!V22)</f>
        <v>別表第1の1　区分1　移動に片道20分以上の時間を要するサービス（特別地域加算対象地域内に居住する利用者を対象に行う場合）</v>
      </c>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230">
        <f>'(附表2)実施状況報告（４月）'!A188+'(附表2)実施状況報告（５月）'!A188+'(附表2)実施状況報告（６月）'!A188+'(附表2)実施状況報告（７月）'!A188+'(附表2)実施状況報告（８月）'!A188+'(附表2)実施状況報告（９月）'!A188+'(附表2)実施状況報告（１０月）'!A188+'(附表2)実施状況報告（１１月）'!A188+'(附表2)実施状況報告（１２月）'!A188+'(附表2)実施状況報告（１月）'!A188+'(附表2)実施状況報告（２月）'!A188+'(附表2)実施状況報告（３月）'!A188</f>
        <v>0</v>
      </c>
      <c r="BJ8" s="230"/>
      <c r="BK8" s="230"/>
      <c r="BL8" s="230"/>
      <c r="BM8" s="230"/>
      <c r="BN8" s="230"/>
      <c r="BO8" s="230"/>
      <c r="BP8" s="230"/>
      <c r="BQ8" s="230"/>
      <c r="BR8" s="230"/>
      <c r="BS8" s="230">
        <f>'(附表2)実施状況報告（４月）'!C188+'(附表2)実施状況報告（５月）'!C188+'(附表2)実施状況報告（６月）'!C188+'(附表2)実施状況報告（７月）'!C188+'(附表2)実施状況報告（８月）'!C188+'(附表2)実施状況報告（９月）'!C188+'(附表2)実施状況報告（１０月）'!C188+'(附表2)実施状況報告（１１月）'!C188+'(附表2)実施状況報告（１２月）'!C188+'(附表2)実施状況報告（１月）'!C188+'(附表2)実施状況報告（２月）'!C188+'(附表2)実施状況報告（３月）'!C188</f>
        <v>0</v>
      </c>
      <c r="BT8" s="230"/>
      <c r="BU8" s="230"/>
      <c r="BV8" s="230"/>
      <c r="BW8" s="230"/>
      <c r="BX8" s="230"/>
      <c r="BY8" s="230"/>
      <c r="BZ8" s="230"/>
      <c r="CA8" s="230"/>
      <c r="CB8" s="230"/>
      <c r="CC8" s="230">
        <f>'(附表2)実施状況報告（４月）'!D188+'(附表2)実施状況報告（５月）'!D188+'(附表2)実施状況報告（６月）'!D188+'(附表2)実施状況報告（７月）'!D188+'(附表2)実施状況報告（８月）'!D188+'(附表2)実施状況報告（９月）'!D188+'(附表2)実施状況報告（１０月）'!D188+'(附表2)実施状況報告（１１月）'!D188+'(附表2)実施状況報告（１２月）'!D188+'(附表2)実施状況報告（１月）'!D188+'(附表2)実施状況報告（２月）'!D188+'(附表2)実施状況報告（３月）'!D188</f>
        <v>0</v>
      </c>
      <c r="CD8" s="230"/>
      <c r="CE8" s="230"/>
      <c r="CF8" s="230"/>
      <c r="CG8" s="230"/>
      <c r="CH8" s="230"/>
      <c r="CI8" s="230"/>
      <c r="CJ8" s="230"/>
      <c r="CK8" s="230"/>
      <c r="CL8" s="230"/>
      <c r="CM8" s="230">
        <f>'(附表2)実施状況報告（４月）'!E188+'(附表2)実施状況報告（５月）'!E188+'(附表2)実施状況報告（６月）'!E188+'(附表2)実施状況報告（７月）'!E188+'(附表2)実施状況報告（８月）'!E188+'(附表2)実施状況報告（９月）'!E188+'(附表2)実施状況報告（１０月）'!E188+'(附表2)実施状況報告（１１月）'!E188+'(附表2)実施状況報告（１２月）'!E188+'(附表2)実施状況報告（１月）'!E188+'(附表2)実施状況報告（２月）'!E188+'(附表2)実施状況報告（３月）'!E188</f>
        <v>0</v>
      </c>
      <c r="CN8" s="230"/>
      <c r="CO8" s="230"/>
      <c r="CP8" s="230"/>
      <c r="CQ8" s="230"/>
      <c r="CR8" s="230"/>
      <c r="CS8" s="230"/>
      <c r="CT8" s="230"/>
      <c r="CU8" s="230"/>
      <c r="CV8" s="230"/>
      <c r="CW8" s="230">
        <f>ROUNDDOWN(CM8,-3)</f>
        <v>0</v>
      </c>
      <c r="CX8" s="230"/>
      <c r="CY8" s="230"/>
      <c r="CZ8" s="230"/>
      <c r="DA8" s="230"/>
      <c r="DB8" s="230"/>
      <c r="DC8" s="230"/>
      <c r="DD8" s="230"/>
      <c r="DE8" s="230"/>
      <c r="DF8" s="230"/>
    </row>
    <row r="9" spans="1:110" ht="7" customHeight="1" x14ac:dyDescent="0.5"/>
    <row r="10" spans="1:110" ht="15.05" customHeight="1" x14ac:dyDescent="0.5">
      <c r="B10" s="7" t="s">
        <v>135</v>
      </c>
    </row>
    <row r="11" spans="1:110" ht="7" customHeight="1" x14ac:dyDescent="0.5"/>
    <row r="12" spans="1:110" ht="16.7" customHeight="1" x14ac:dyDescent="0.5">
      <c r="A12" s="16" t="s">
        <v>204</v>
      </c>
    </row>
    <row r="13" spans="1:110" ht="20.05" customHeight="1" x14ac:dyDescent="0.5">
      <c r="B13" s="10" t="s">
        <v>205</v>
      </c>
      <c r="BM13" s="131" t="s">
        <v>130</v>
      </c>
      <c r="BN13" s="131"/>
      <c r="BO13" s="131"/>
      <c r="BP13" s="131"/>
      <c r="BQ13" s="131"/>
      <c r="BR13" s="131"/>
      <c r="BS13" s="131"/>
      <c r="BT13" s="132" t="str">
        <f>IF(基本情報入力シート!V8="","",基本情報入力シート!V8)</f>
        <v/>
      </c>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row>
    <row r="14" spans="1:110" ht="16.149999999999999" customHeight="1" x14ac:dyDescent="0.5">
      <c r="BM14" s="131" t="s">
        <v>19</v>
      </c>
      <c r="BN14" s="131"/>
      <c r="BO14" s="131"/>
      <c r="BP14" s="131"/>
      <c r="BQ14" s="131"/>
      <c r="BR14" s="131"/>
      <c r="BS14" s="131"/>
      <c r="BT14" s="143" t="str">
        <f>IF(基本情報入力シート!V19="","",基本情報入力シート!V19)</f>
        <v/>
      </c>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row>
    <row r="15" spans="1:110" ht="7" customHeight="1" x14ac:dyDescent="0.5"/>
    <row r="16" spans="1:110" ht="29.95" customHeight="1" x14ac:dyDescent="0.5">
      <c r="B16" s="121" t="s">
        <v>23</v>
      </c>
      <c r="C16" s="121"/>
      <c r="D16" s="121"/>
      <c r="E16" s="121"/>
      <c r="F16" s="121"/>
      <c r="G16" s="121"/>
      <c r="H16" s="127" t="s">
        <v>137</v>
      </c>
      <c r="I16" s="127"/>
      <c r="J16" s="127"/>
      <c r="K16" s="127"/>
      <c r="L16" s="127"/>
      <c r="M16" s="127"/>
      <c r="N16" s="127"/>
      <c r="O16" s="128" t="s">
        <v>128</v>
      </c>
      <c r="P16" s="128"/>
      <c r="Q16" s="128"/>
      <c r="R16" s="128"/>
      <c r="S16" s="128"/>
      <c r="T16" s="128"/>
      <c r="U16" s="129"/>
      <c r="V16" s="151" t="s">
        <v>23</v>
      </c>
      <c r="W16" s="121"/>
      <c r="X16" s="121"/>
      <c r="Y16" s="121"/>
      <c r="Z16" s="121"/>
      <c r="AA16" s="121"/>
      <c r="AB16" s="127" t="s">
        <v>137</v>
      </c>
      <c r="AC16" s="127"/>
      <c r="AD16" s="127"/>
      <c r="AE16" s="127"/>
      <c r="AF16" s="127"/>
      <c r="AG16" s="127"/>
      <c r="AH16" s="127"/>
      <c r="AI16" s="128" t="s">
        <v>128</v>
      </c>
      <c r="AJ16" s="128"/>
      <c r="AK16" s="128"/>
      <c r="AL16" s="128"/>
      <c r="AM16" s="128"/>
      <c r="AN16" s="128"/>
      <c r="AO16" s="129"/>
      <c r="AP16" s="151" t="s">
        <v>23</v>
      </c>
      <c r="AQ16" s="121"/>
      <c r="AR16" s="121"/>
      <c r="AS16" s="121"/>
      <c r="AT16" s="121"/>
      <c r="AU16" s="121"/>
      <c r="AV16" s="127" t="s">
        <v>137</v>
      </c>
      <c r="AW16" s="127"/>
      <c r="AX16" s="127"/>
      <c r="AY16" s="127"/>
      <c r="AZ16" s="127"/>
      <c r="BA16" s="127"/>
      <c r="BB16" s="127"/>
      <c r="BC16" s="128" t="s">
        <v>128</v>
      </c>
      <c r="BD16" s="128"/>
      <c r="BE16" s="128"/>
      <c r="BF16" s="128"/>
      <c r="BG16" s="128"/>
      <c r="BH16" s="128"/>
      <c r="BI16" s="129"/>
      <c r="BJ16" s="144" t="s">
        <v>23</v>
      </c>
      <c r="BK16" s="145"/>
      <c r="BL16" s="145"/>
      <c r="BM16" s="145"/>
      <c r="BN16" s="145"/>
      <c r="BO16" s="146"/>
      <c r="BP16" s="127" t="s">
        <v>137</v>
      </c>
      <c r="BQ16" s="127"/>
      <c r="BR16" s="127"/>
      <c r="BS16" s="127"/>
      <c r="BT16" s="127"/>
      <c r="BU16" s="127"/>
      <c r="BV16" s="127"/>
      <c r="BW16" s="128" t="s">
        <v>128</v>
      </c>
      <c r="BX16" s="128"/>
      <c r="BY16" s="128"/>
      <c r="BZ16" s="128"/>
      <c r="CA16" s="128"/>
      <c r="CB16" s="128"/>
      <c r="CC16" s="129"/>
      <c r="CD16" s="144" t="s">
        <v>23</v>
      </c>
      <c r="CE16" s="145"/>
      <c r="CF16" s="145"/>
      <c r="CG16" s="145"/>
      <c r="CH16" s="145"/>
      <c r="CI16" s="146"/>
      <c r="CJ16" s="127" t="s">
        <v>137</v>
      </c>
      <c r="CK16" s="127"/>
      <c r="CL16" s="127"/>
      <c r="CM16" s="127"/>
      <c r="CN16" s="127"/>
      <c r="CO16" s="127"/>
      <c r="CP16" s="127"/>
      <c r="CQ16" s="128" t="s">
        <v>128</v>
      </c>
      <c r="CR16" s="128"/>
      <c r="CS16" s="128"/>
      <c r="CT16" s="128"/>
      <c r="CU16" s="128"/>
      <c r="CV16" s="128"/>
      <c r="CW16" s="128"/>
    </row>
    <row r="17" spans="2:101" ht="20.05" customHeight="1" x14ac:dyDescent="0.5">
      <c r="B17" s="216" t="s">
        <v>24</v>
      </c>
      <c r="C17" s="216"/>
      <c r="D17" s="216"/>
      <c r="E17" s="216"/>
      <c r="F17" s="216"/>
      <c r="G17" s="216"/>
      <c r="H17" s="214">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214"/>
      <c r="J17" s="214"/>
      <c r="K17" s="214"/>
      <c r="L17" s="214"/>
      <c r="M17" s="214"/>
      <c r="N17" s="214"/>
      <c r="O17" s="214">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214"/>
      <c r="Q17" s="214"/>
      <c r="R17" s="214"/>
      <c r="S17" s="214"/>
      <c r="T17" s="214"/>
      <c r="U17" s="215"/>
      <c r="V17" s="144" t="s">
        <v>54</v>
      </c>
      <c r="W17" s="145"/>
      <c r="X17" s="145"/>
      <c r="Y17" s="145"/>
      <c r="Z17" s="145"/>
      <c r="AA17" s="146"/>
      <c r="AB17" s="215">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AC17" s="217"/>
      <c r="AD17" s="217"/>
      <c r="AE17" s="217"/>
      <c r="AF17" s="217"/>
      <c r="AG17" s="217"/>
      <c r="AH17" s="218"/>
      <c r="AI17" s="215">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AJ17" s="217"/>
      <c r="AK17" s="217"/>
      <c r="AL17" s="217"/>
      <c r="AM17" s="217"/>
      <c r="AN17" s="217"/>
      <c r="AO17" s="217"/>
      <c r="AP17" s="211" t="s">
        <v>40</v>
      </c>
      <c r="AQ17" s="212"/>
      <c r="AR17" s="212"/>
      <c r="AS17" s="212"/>
      <c r="AT17" s="212"/>
      <c r="AU17" s="213"/>
      <c r="AV17" s="214">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AW17" s="214"/>
      <c r="AX17" s="214"/>
      <c r="AY17" s="214"/>
      <c r="AZ17" s="214"/>
      <c r="BA17" s="214"/>
      <c r="BB17" s="214"/>
      <c r="BC17" s="214">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BD17" s="214"/>
      <c r="BE17" s="214"/>
      <c r="BF17" s="214"/>
      <c r="BG17" s="214"/>
      <c r="BH17" s="214"/>
      <c r="BI17" s="215"/>
      <c r="BJ17" s="211" t="s">
        <v>26</v>
      </c>
      <c r="BK17" s="212"/>
      <c r="BL17" s="212"/>
      <c r="BM17" s="212"/>
      <c r="BN17" s="212"/>
      <c r="BO17" s="213"/>
      <c r="BP17" s="214">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BQ17" s="214"/>
      <c r="BR17" s="214"/>
      <c r="BS17" s="214"/>
      <c r="BT17" s="214"/>
      <c r="BU17" s="214"/>
      <c r="BV17" s="214"/>
      <c r="BW17" s="214">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BX17" s="214"/>
      <c r="BY17" s="214"/>
      <c r="BZ17" s="214"/>
      <c r="CA17" s="214"/>
      <c r="CB17" s="214"/>
      <c r="CC17" s="215"/>
      <c r="CD17" s="211" t="s">
        <v>56</v>
      </c>
      <c r="CE17" s="212"/>
      <c r="CF17" s="212"/>
      <c r="CG17" s="212"/>
      <c r="CH17" s="212"/>
      <c r="CI17" s="213"/>
      <c r="CJ17" s="214">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CK17" s="214"/>
      <c r="CL17" s="214"/>
      <c r="CM17" s="214"/>
      <c r="CN17" s="214"/>
      <c r="CO17" s="214"/>
      <c r="CP17" s="214"/>
      <c r="CQ17" s="214">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CR17" s="214"/>
      <c r="CS17" s="214"/>
      <c r="CT17" s="214"/>
      <c r="CU17" s="214"/>
      <c r="CV17" s="214"/>
      <c r="CW17" s="214"/>
    </row>
    <row r="18" spans="2:101" ht="20.05" customHeight="1" x14ac:dyDescent="0.5">
      <c r="B18" s="216" t="s">
        <v>27</v>
      </c>
      <c r="C18" s="216"/>
      <c r="D18" s="216"/>
      <c r="E18" s="216"/>
      <c r="F18" s="216"/>
      <c r="G18" s="216"/>
      <c r="H18" s="214">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214"/>
      <c r="J18" s="214"/>
      <c r="K18" s="214"/>
      <c r="L18" s="214"/>
      <c r="M18" s="214"/>
      <c r="N18" s="214"/>
      <c r="O18" s="214">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214"/>
      <c r="Q18" s="214"/>
      <c r="R18" s="214"/>
      <c r="S18" s="214"/>
      <c r="T18" s="214"/>
      <c r="U18" s="215"/>
      <c r="V18" s="144" t="s">
        <v>57</v>
      </c>
      <c r="W18" s="145"/>
      <c r="X18" s="145"/>
      <c r="Y18" s="145"/>
      <c r="Z18" s="145"/>
      <c r="AA18" s="146"/>
      <c r="AB18" s="215">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AC18" s="217"/>
      <c r="AD18" s="217"/>
      <c r="AE18" s="217"/>
      <c r="AF18" s="217"/>
      <c r="AG18" s="217"/>
      <c r="AH18" s="218"/>
      <c r="AI18" s="215">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AJ18" s="217"/>
      <c r="AK18" s="217"/>
      <c r="AL18" s="217"/>
      <c r="AM18" s="217"/>
      <c r="AN18" s="217"/>
      <c r="AO18" s="217"/>
      <c r="AP18" s="211" t="s">
        <v>43</v>
      </c>
      <c r="AQ18" s="212"/>
      <c r="AR18" s="212"/>
      <c r="AS18" s="212"/>
      <c r="AT18" s="212"/>
      <c r="AU18" s="213"/>
      <c r="AV18" s="214">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AW18" s="214"/>
      <c r="AX18" s="214"/>
      <c r="AY18" s="214"/>
      <c r="AZ18" s="214"/>
      <c r="BA18" s="214"/>
      <c r="BB18" s="214"/>
      <c r="BC18" s="214">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BD18" s="214"/>
      <c r="BE18" s="214"/>
      <c r="BF18" s="214"/>
      <c r="BG18" s="214"/>
      <c r="BH18" s="214"/>
      <c r="BI18" s="215"/>
      <c r="BJ18" s="211" t="s">
        <v>29</v>
      </c>
      <c r="BK18" s="212"/>
      <c r="BL18" s="212"/>
      <c r="BM18" s="212"/>
      <c r="BN18" s="212"/>
      <c r="BO18" s="213"/>
      <c r="BP18" s="214">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BQ18" s="214"/>
      <c r="BR18" s="214"/>
      <c r="BS18" s="214"/>
      <c r="BT18" s="214"/>
      <c r="BU18" s="214"/>
      <c r="BV18" s="214"/>
      <c r="BW18" s="214">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BX18" s="214"/>
      <c r="BY18" s="214"/>
      <c r="BZ18" s="214"/>
      <c r="CA18" s="214"/>
      <c r="CB18" s="214"/>
      <c r="CC18" s="215"/>
      <c r="CD18" s="211" t="s">
        <v>59</v>
      </c>
      <c r="CE18" s="212"/>
      <c r="CF18" s="212"/>
      <c r="CG18" s="212"/>
      <c r="CH18" s="212"/>
      <c r="CI18" s="213"/>
      <c r="CJ18" s="214">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CK18" s="214"/>
      <c r="CL18" s="214"/>
      <c r="CM18" s="214"/>
      <c r="CN18" s="214"/>
      <c r="CO18" s="214"/>
      <c r="CP18" s="214"/>
      <c r="CQ18" s="214">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CR18" s="214"/>
      <c r="CS18" s="214"/>
      <c r="CT18" s="214"/>
      <c r="CU18" s="214"/>
      <c r="CV18" s="214"/>
      <c r="CW18" s="214"/>
    </row>
    <row r="19" spans="2:101" ht="20.05" customHeight="1" thickBot="1" x14ac:dyDescent="0.55000000000000004">
      <c r="B19" s="216" t="s">
        <v>30</v>
      </c>
      <c r="C19" s="216"/>
      <c r="D19" s="216"/>
      <c r="E19" s="216"/>
      <c r="F19" s="216"/>
      <c r="G19" s="216"/>
      <c r="H19" s="214">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214"/>
      <c r="J19" s="214"/>
      <c r="K19" s="214"/>
      <c r="L19" s="214"/>
      <c r="M19" s="214"/>
      <c r="N19" s="214"/>
      <c r="O19" s="214">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214"/>
      <c r="Q19" s="214"/>
      <c r="R19" s="214"/>
      <c r="S19" s="214"/>
      <c r="T19" s="214"/>
      <c r="U19" s="215"/>
      <c r="V19" s="144" t="s">
        <v>60</v>
      </c>
      <c r="W19" s="145"/>
      <c r="X19" s="145"/>
      <c r="Y19" s="145"/>
      <c r="Z19" s="145"/>
      <c r="AA19" s="146"/>
      <c r="AB19" s="215">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AC19" s="217"/>
      <c r="AD19" s="217"/>
      <c r="AE19" s="217"/>
      <c r="AF19" s="217"/>
      <c r="AG19" s="217"/>
      <c r="AH19" s="218"/>
      <c r="AI19" s="215">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AJ19" s="217"/>
      <c r="AK19" s="217"/>
      <c r="AL19" s="217"/>
      <c r="AM19" s="217"/>
      <c r="AN19" s="217"/>
      <c r="AO19" s="217"/>
      <c r="AP19" s="211" t="s">
        <v>46</v>
      </c>
      <c r="AQ19" s="212"/>
      <c r="AR19" s="212"/>
      <c r="AS19" s="212"/>
      <c r="AT19" s="212"/>
      <c r="AU19" s="213"/>
      <c r="AV19" s="214">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AW19" s="214"/>
      <c r="AX19" s="214"/>
      <c r="AY19" s="214"/>
      <c r="AZ19" s="214"/>
      <c r="BA19" s="214"/>
      <c r="BB19" s="214"/>
      <c r="BC19" s="214">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BD19" s="214"/>
      <c r="BE19" s="214"/>
      <c r="BF19" s="214"/>
      <c r="BG19" s="214"/>
      <c r="BH19" s="214"/>
      <c r="BI19" s="215"/>
      <c r="BJ19" s="211" t="s">
        <v>32</v>
      </c>
      <c r="BK19" s="212"/>
      <c r="BL19" s="212"/>
      <c r="BM19" s="212"/>
      <c r="BN19" s="212"/>
      <c r="BO19" s="213"/>
      <c r="BP19" s="214">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BQ19" s="214"/>
      <c r="BR19" s="214"/>
      <c r="BS19" s="214"/>
      <c r="BT19" s="214"/>
      <c r="BU19" s="214"/>
      <c r="BV19" s="214"/>
      <c r="BW19" s="214">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BX19" s="214"/>
      <c r="BY19" s="214"/>
      <c r="BZ19" s="214"/>
      <c r="CA19" s="214"/>
      <c r="CB19" s="214"/>
      <c r="CC19" s="215"/>
      <c r="CD19" s="219" t="s">
        <v>62</v>
      </c>
      <c r="CE19" s="220"/>
      <c r="CF19" s="220"/>
      <c r="CG19" s="220"/>
      <c r="CH19" s="220"/>
      <c r="CI19" s="221"/>
      <c r="CJ19" s="222">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CK19" s="222"/>
      <c r="CL19" s="222"/>
      <c r="CM19" s="222"/>
      <c r="CN19" s="222"/>
      <c r="CO19" s="222"/>
      <c r="CP19" s="222"/>
      <c r="CQ19" s="222">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CR19" s="222"/>
      <c r="CS19" s="222"/>
      <c r="CT19" s="222"/>
      <c r="CU19" s="222"/>
      <c r="CV19" s="222"/>
      <c r="CW19" s="222"/>
    </row>
    <row r="20" spans="2:101" ht="20.05" customHeight="1" thickTop="1" x14ac:dyDescent="0.5">
      <c r="B20" s="216" t="s">
        <v>33</v>
      </c>
      <c r="C20" s="216"/>
      <c r="D20" s="216"/>
      <c r="E20" s="216"/>
      <c r="F20" s="216"/>
      <c r="G20" s="216"/>
      <c r="H20" s="214">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214"/>
      <c r="J20" s="214"/>
      <c r="K20" s="214"/>
      <c r="L20" s="214"/>
      <c r="M20" s="214"/>
      <c r="N20" s="214"/>
      <c r="O20" s="214">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214"/>
      <c r="Q20" s="214"/>
      <c r="R20" s="214"/>
      <c r="S20" s="214"/>
      <c r="T20" s="214"/>
      <c r="U20" s="215"/>
      <c r="V20" s="144" t="s">
        <v>63</v>
      </c>
      <c r="W20" s="145"/>
      <c r="X20" s="145"/>
      <c r="Y20" s="145"/>
      <c r="Z20" s="145"/>
      <c r="AA20" s="146"/>
      <c r="AB20" s="215">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AC20" s="217"/>
      <c r="AD20" s="217"/>
      <c r="AE20" s="217"/>
      <c r="AF20" s="217"/>
      <c r="AG20" s="217"/>
      <c r="AH20" s="218"/>
      <c r="AI20" s="215">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AJ20" s="217"/>
      <c r="AK20" s="217"/>
      <c r="AL20" s="217"/>
      <c r="AM20" s="217"/>
      <c r="AN20" s="217"/>
      <c r="AO20" s="217"/>
      <c r="AP20" s="211" t="s">
        <v>49</v>
      </c>
      <c r="AQ20" s="212"/>
      <c r="AR20" s="212"/>
      <c r="AS20" s="212"/>
      <c r="AT20" s="212"/>
      <c r="AU20" s="213"/>
      <c r="AV20" s="214">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AW20" s="214"/>
      <c r="AX20" s="214"/>
      <c r="AY20" s="214"/>
      <c r="AZ20" s="214"/>
      <c r="BA20" s="214"/>
      <c r="BB20" s="214"/>
      <c r="BC20" s="214">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BD20" s="214"/>
      <c r="BE20" s="214"/>
      <c r="BF20" s="214"/>
      <c r="BG20" s="214"/>
      <c r="BH20" s="214"/>
      <c r="BI20" s="215"/>
      <c r="BJ20" s="211" t="s">
        <v>35</v>
      </c>
      <c r="BK20" s="212"/>
      <c r="BL20" s="212"/>
      <c r="BM20" s="212"/>
      <c r="BN20" s="212"/>
      <c r="BO20" s="213"/>
      <c r="BP20" s="214">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BQ20" s="214"/>
      <c r="BR20" s="214"/>
      <c r="BS20" s="214"/>
      <c r="BT20" s="214"/>
      <c r="BU20" s="214"/>
      <c r="BV20" s="214"/>
      <c r="BW20" s="214">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BX20" s="214"/>
      <c r="BY20" s="214"/>
      <c r="BZ20" s="214"/>
      <c r="CA20" s="214"/>
      <c r="CB20" s="214"/>
      <c r="CC20" s="215"/>
      <c r="CD20" s="223" t="s">
        <v>86</v>
      </c>
      <c r="CE20" s="224"/>
      <c r="CF20" s="224"/>
      <c r="CG20" s="224"/>
      <c r="CH20" s="224"/>
      <c r="CI20" s="224"/>
      <c r="CJ20" s="225">
        <f>SUM(H17:N26,AB17:AH26,AV17:BB26,BP17:BV26,CJ17:CP19)</f>
        <v>0</v>
      </c>
      <c r="CK20" s="226"/>
      <c r="CL20" s="226"/>
      <c r="CM20" s="226"/>
      <c r="CN20" s="226"/>
      <c r="CO20" s="226"/>
      <c r="CP20" s="226"/>
      <c r="CQ20" s="225">
        <f>SUM(O17:U26,AI17:AO26,BC17:BI26,BW17:CC26,CQ17:CW19)</f>
        <v>0</v>
      </c>
      <c r="CR20" s="226"/>
      <c r="CS20" s="226"/>
      <c r="CT20" s="226"/>
      <c r="CU20" s="226"/>
      <c r="CV20" s="226"/>
      <c r="CW20" s="227"/>
    </row>
    <row r="21" spans="2:101" ht="20.05" customHeight="1" x14ac:dyDescent="0.5">
      <c r="B21" s="216" t="s">
        <v>36</v>
      </c>
      <c r="C21" s="216"/>
      <c r="D21" s="216"/>
      <c r="E21" s="216"/>
      <c r="F21" s="216"/>
      <c r="G21" s="216"/>
      <c r="H21" s="214">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214"/>
      <c r="J21" s="214"/>
      <c r="K21" s="214"/>
      <c r="L21" s="214"/>
      <c r="M21" s="214"/>
      <c r="N21" s="214"/>
      <c r="O21" s="214">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214"/>
      <c r="Q21" s="214"/>
      <c r="R21" s="214"/>
      <c r="S21" s="214"/>
      <c r="T21" s="214"/>
      <c r="U21" s="215"/>
      <c r="V21" s="144" t="s">
        <v>65</v>
      </c>
      <c r="W21" s="145"/>
      <c r="X21" s="145"/>
      <c r="Y21" s="145"/>
      <c r="Z21" s="145"/>
      <c r="AA21" s="146"/>
      <c r="AB21" s="215">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AC21" s="217"/>
      <c r="AD21" s="217"/>
      <c r="AE21" s="217"/>
      <c r="AF21" s="217"/>
      <c r="AG21" s="217"/>
      <c r="AH21" s="218"/>
      <c r="AI21" s="215">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AJ21" s="217"/>
      <c r="AK21" s="217"/>
      <c r="AL21" s="217"/>
      <c r="AM21" s="217"/>
      <c r="AN21" s="217"/>
      <c r="AO21" s="217"/>
      <c r="AP21" s="211" t="s">
        <v>52</v>
      </c>
      <c r="AQ21" s="212"/>
      <c r="AR21" s="212"/>
      <c r="AS21" s="212"/>
      <c r="AT21" s="212"/>
      <c r="AU21" s="213"/>
      <c r="AV21" s="214">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AW21" s="214"/>
      <c r="AX21" s="214"/>
      <c r="AY21" s="214"/>
      <c r="AZ21" s="214"/>
      <c r="BA21" s="214"/>
      <c r="BB21" s="214"/>
      <c r="BC21" s="214">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BD21" s="214"/>
      <c r="BE21" s="214"/>
      <c r="BF21" s="214"/>
      <c r="BG21" s="214"/>
      <c r="BH21" s="214"/>
      <c r="BI21" s="215"/>
      <c r="BJ21" s="211" t="s">
        <v>38</v>
      </c>
      <c r="BK21" s="212"/>
      <c r="BL21" s="212"/>
      <c r="BM21" s="212"/>
      <c r="BN21" s="212"/>
      <c r="BO21" s="213"/>
      <c r="BP21" s="214">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BQ21" s="214"/>
      <c r="BR21" s="214"/>
      <c r="BS21" s="214"/>
      <c r="BT21" s="214"/>
      <c r="BU21" s="214"/>
      <c r="BV21" s="214"/>
      <c r="BW21" s="214">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BX21" s="214"/>
      <c r="BY21" s="214"/>
      <c r="BZ21" s="214"/>
      <c r="CA21" s="214"/>
      <c r="CB21" s="214"/>
      <c r="CC21" s="214"/>
    </row>
    <row r="22" spans="2:101" ht="20.05" customHeight="1" x14ac:dyDescent="0.5">
      <c r="B22" s="216" t="s">
        <v>39</v>
      </c>
      <c r="C22" s="216"/>
      <c r="D22" s="216"/>
      <c r="E22" s="216"/>
      <c r="F22" s="216"/>
      <c r="G22" s="216"/>
      <c r="H22" s="214">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214"/>
      <c r="J22" s="214"/>
      <c r="K22" s="214"/>
      <c r="L22" s="214"/>
      <c r="M22" s="214"/>
      <c r="N22" s="214"/>
      <c r="O22" s="214">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214"/>
      <c r="Q22" s="214"/>
      <c r="R22" s="214"/>
      <c r="S22" s="214"/>
      <c r="T22" s="214"/>
      <c r="U22" s="215"/>
      <c r="V22" s="211" t="s">
        <v>25</v>
      </c>
      <c r="W22" s="212"/>
      <c r="X22" s="212"/>
      <c r="Y22" s="212"/>
      <c r="Z22" s="212"/>
      <c r="AA22" s="213"/>
      <c r="AB22" s="215">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AC22" s="217"/>
      <c r="AD22" s="217"/>
      <c r="AE22" s="217"/>
      <c r="AF22" s="217"/>
      <c r="AG22" s="217"/>
      <c r="AH22" s="218"/>
      <c r="AI22" s="215">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AJ22" s="217"/>
      <c r="AK22" s="217"/>
      <c r="AL22" s="217"/>
      <c r="AM22" s="217"/>
      <c r="AN22" s="217"/>
      <c r="AO22" s="217"/>
      <c r="AP22" s="211" t="s">
        <v>55</v>
      </c>
      <c r="AQ22" s="212"/>
      <c r="AR22" s="212"/>
      <c r="AS22" s="212"/>
      <c r="AT22" s="212"/>
      <c r="AU22" s="213"/>
      <c r="AV22" s="214">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W22" s="214"/>
      <c r="AX22" s="214"/>
      <c r="AY22" s="214"/>
      <c r="AZ22" s="214"/>
      <c r="BA22" s="214"/>
      <c r="BB22" s="214"/>
      <c r="BC22" s="214">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BD22" s="214"/>
      <c r="BE22" s="214"/>
      <c r="BF22" s="214"/>
      <c r="BG22" s="214"/>
      <c r="BH22" s="214"/>
      <c r="BI22" s="215"/>
      <c r="BJ22" s="211" t="s">
        <v>41</v>
      </c>
      <c r="BK22" s="212"/>
      <c r="BL22" s="212"/>
      <c r="BM22" s="212"/>
      <c r="BN22" s="212"/>
      <c r="BO22" s="213"/>
      <c r="BP22" s="214">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BQ22" s="214"/>
      <c r="BR22" s="214"/>
      <c r="BS22" s="214"/>
      <c r="BT22" s="214"/>
      <c r="BU22" s="214"/>
      <c r="BV22" s="214"/>
      <c r="BW22" s="214">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BX22" s="214"/>
      <c r="BY22" s="214"/>
      <c r="BZ22" s="214"/>
      <c r="CA22" s="214"/>
      <c r="CB22" s="214"/>
      <c r="CC22" s="214"/>
    </row>
    <row r="23" spans="2:101" ht="20.05" customHeight="1" x14ac:dyDescent="0.5">
      <c r="B23" s="216" t="s">
        <v>42</v>
      </c>
      <c r="C23" s="216"/>
      <c r="D23" s="216"/>
      <c r="E23" s="216"/>
      <c r="F23" s="216"/>
      <c r="G23" s="216"/>
      <c r="H23" s="214">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214"/>
      <c r="J23" s="214"/>
      <c r="K23" s="214"/>
      <c r="L23" s="214"/>
      <c r="M23" s="214"/>
      <c r="N23" s="214"/>
      <c r="O23" s="214">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214"/>
      <c r="Q23" s="214"/>
      <c r="R23" s="214"/>
      <c r="S23" s="214"/>
      <c r="T23" s="214"/>
      <c r="U23" s="215"/>
      <c r="V23" s="211" t="s">
        <v>28</v>
      </c>
      <c r="W23" s="212"/>
      <c r="X23" s="212"/>
      <c r="Y23" s="212"/>
      <c r="Z23" s="212"/>
      <c r="AA23" s="213"/>
      <c r="AB23" s="215">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AC23" s="217"/>
      <c r="AD23" s="217"/>
      <c r="AE23" s="217"/>
      <c r="AF23" s="217"/>
      <c r="AG23" s="217"/>
      <c r="AH23" s="218"/>
      <c r="AI23" s="215">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AJ23" s="217"/>
      <c r="AK23" s="217"/>
      <c r="AL23" s="217"/>
      <c r="AM23" s="217"/>
      <c r="AN23" s="217"/>
      <c r="AO23" s="217"/>
      <c r="AP23" s="211" t="s">
        <v>58</v>
      </c>
      <c r="AQ23" s="212"/>
      <c r="AR23" s="212"/>
      <c r="AS23" s="212"/>
      <c r="AT23" s="212"/>
      <c r="AU23" s="213"/>
      <c r="AV23" s="214">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W23" s="214"/>
      <c r="AX23" s="214"/>
      <c r="AY23" s="214"/>
      <c r="AZ23" s="214"/>
      <c r="BA23" s="214"/>
      <c r="BB23" s="214"/>
      <c r="BC23" s="214">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BD23" s="214"/>
      <c r="BE23" s="214"/>
      <c r="BF23" s="214"/>
      <c r="BG23" s="214"/>
      <c r="BH23" s="214"/>
      <c r="BI23" s="215"/>
      <c r="BJ23" s="211" t="s">
        <v>44</v>
      </c>
      <c r="BK23" s="212"/>
      <c r="BL23" s="212"/>
      <c r="BM23" s="212"/>
      <c r="BN23" s="212"/>
      <c r="BO23" s="213"/>
      <c r="BP23" s="214">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BQ23" s="214"/>
      <c r="BR23" s="214"/>
      <c r="BS23" s="214"/>
      <c r="BT23" s="214"/>
      <c r="BU23" s="214"/>
      <c r="BV23" s="214"/>
      <c r="BW23" s="214">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BX23" s="214"/>
      <c r="BY23" s="214"/>
      <c r="BZ23" s="214"/>
      <c r="CA23" s="214"/>
      <c r="CB23" s="214"/>
      <c r="CC23" s="214"/>
    </row>
    <row r="24" spans="2:101" ht="20.05" customHeight="1" x14ac:dyDescent="0.5">
      <c r="B24" s="216" t="s">
        <v>45</v>
      </c>
      <c r="C24" s="216"/>
      <c r="D24" s="216"/>
      <c r="E24" s="216"/>
      <c r="F24" s="216"/>
      <c r="G24" s="216"/>
      <c r="H24" s="214">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214"/>
      <c r="J24" s="214"/>
      <c r="K24" s="214"/>
      <c r="L24" s="214"/>
      <c r="M24" s="214"/>
      <c r="N24" s="214"/>
      <c r="O24" s="214">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214"/>
      <c r="Q24" s="214"/>
      <c r="R24" s="214"/>
      <c r="S24" s="214"/>
      <c r="T24" s="214"/>
      <c r="U24" s="215"/>
      <c r="V24" s="211" t="s">
        <v>31</v>
      </c>
      <c r="W24" s="212"/>
      <c r="X24" s="212"/>
      <c r="Y24" s="212"/>
      <c r="Z24" s="212"/>
      <c r="AA24" s="213"/>
      <c r="AB24" s="215">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AC24" s="217"/>
      <c r="AD24" s="217"/>
      <c r="AE24" s="217"/>
      <c r="AF24" s="217"/>
      <c r="AG24" s="217"/>
      <c r="AH24" s="218"/>
      <c r="AI24" s="215">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AJ24" s="217"/>
      <c r="AK24" s="217"/>
      <c r="AL24" s="217"/>
      <c r="AM24" s="217"/>
      <c r="AN24" s="217"/>
      <c r="AO24" s="217"/>
      <c r="AP24" s="211" t="s">
        <v>61</v>
      </c>
      <c r="AQ24" s="212"/>
      <c r="AR24" s="212"/>
      <c r="AS24" s="212"/>
      <c r="AT24" s="212"/>
      <c r="AU24" s="213"/>
      <c r="AV24" s="214">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W24" s="214"/>
      <c r="AX24" s="214"/>
      <c r="AY24" s="214"/>
      <c r="AZ24" s="214"/>
      <c r="BA24" s="214"/>
      <c r="BB24" s="214"/>
      <c r="BC24" s="214">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BD24" s="214"/>
      <c r="BE24" s="214"/>
      <c r="BF24" s="214"/>
      <c r="BG24" s="214"/>
      <c r="BH24" s="214"/>
      <c r="BI24" s="215"/>
      <c r="BJ24" s="211" t="s">
        <v>47</v>
      </c>
      <c r="BK24" s="212"/>
      <c r="BL24" s="212"/>
      <c r="BM24" s="212"/>
      <c r="BN24" s="212"/>
      <c r="BO24" s="213"/>
      <c r="BP24" s="214">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BQ24" s="214"/>
      <c r="BR24" s="214"/>
      <c r="BS24" s="214"/>
      <c r="BT24" s="214"/>
      <c r="BU24" s="214"/>
      <c r="BV24" s="214"/>
      <c r="BW24" s="214">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BX24" s="214"/>
      <c r="BY24" s="214"/>
      <c r="BZ24" s="214"/>
      <c r="CA24" s="214"/>
      <c r="CB24" s="214"/>
      <c r="CC24" s="214"/>
    </row>
    <row r="25" spans="2:101" ht="20.05" customHeight="1" x14ac:dyDescent="0.5">
      <c r="B25" s="216" t="s">
        <v>48</v>
      </c>
      <c r="C25" s="216"/>
      <c r="D25" s="216"/>
      <c r="E25" s="216"/>
      <c r="F25" s="216"/>
      <c r="G25" s="216"/>
      <c r="H25" s="214">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214"/>
      <c r="J25" s="214"/>
      <c r="K25" s="214"/>
      <c r="L25" s="214"/>
      <c r="M25" s="214"/>
      <c r="N25" s="214"/>
      <c r="O25" s="214">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214"/>
      <c r="Q25" s="214"/>
      <c r="R25" s="214"/>
      <c r="S25" s="214"/>
      <c r="T25" s="214"/>
      <c r="U25" s="215"/>
      <c r="V25" s="211" t="s">
        <v>34</v>
      </c>
      <c r="W25" s="212"/>
      <c r="X25" s="212"/>
      <c r="Y25" s="212"/>
      <c r="Z25" s="212"/>
      <c r="AA25" s="213"/>
      <c r="AB25" s="215">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AC25" s="217"/>
      <c r="AD25" s="217"/>
      <c r="AE25" s="217"/>
      <c r="AF25" s="217"/>
      <c r="AG25" s="217"/>
      <c r="AH25" s="218"/>
      <c r="AI25" s="215">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AJ25" s="217"/>
      <c r="AK25" s="217"/>
      <c r="AL25" s="217"/>
      <c r="AM25" s="217"/>
      <c r="AN25" s="217"/>
      <c r="AO25" s="217"/>
      <c r="AP25" s="211" t="s">
        <v>64</v>
      </c>
      <c r="AQ25" s="212"/>
      <c r="AR25" s="212"/>
      <c r="AS25" s="212"/>
      <c r="AT25" s="212"/>
      <c r="AU25" s="213"/>
      <c r="AV25" s="214">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W25" s="214"/>
      <c r="AX25" s="214"/>
      <c r="AY25" s="214"/>
      <c r="AZ25" s="214"/>
      <c r="BA25" s="214"/>
      <c r="BB25" s="214"/>
      <c r="BC25" s="214">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BD25" s="214"/>
      <c r="BE25" s="214"/>
      <c r="BF25" s="214"/>
      <c r="BG25" s="214"/>
      <c r="BH25" s="214"/>
      <c r="BI25" s="215"/>
      <c r="BJ25" s="211" t="s">
        <v>50</v>
      </c>
      <c r="BK25" s="212"/>
      <c r="BL25" s="212"/>
      <c r="BM25" s="212"/>
      <c r="BN25" s="212"/>
      <c r="BO25" s="213"/>
      <c r="BP25" s="214">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BQ25" s="214"/>
      <c r="BR25" s="214"/>
      <c r="BS25" s="214"/>
      <c r="BT25" s="214"/>
      <c r="BU25" s="214"/>
      <c r="BV25" s="214"/>
      <c r="BW25" s="214">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BX25" s="214"/>
      <c r="BY25" s="214"/>
      <c r="BZ25" s="214"/>
      <c r="CA25" s="214"/>
      <c r="CB25" s="214"/>
      <c r="CC25" s="214"/>
    </row>
    <row r="26" spans="2:101" ht="20.05" customHeight="1" x14ac:dyDescent="0.5">
      <c r="B26" s="216" t="s">
        <v>51</v>
      </c>
      <c r="C26" s="216"/>
      <c r="D26" s="216"/>
      <c r="E26" s="216"/>
      <c r="F26" s="216"/>
      <c r="G26" s="216"/>
      <c r="H26" s="214">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214"/>
      <c r="J26" s="214"/>
      <c r="K26" s="214"/>
      <c r="L26" s="214"/>
      <c r="M26" s="214"/>
      <c r="N26" s="214"/>
      <c r="O26" s="214">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214"/>
      <c r="Q26" s="214"/>
      <c r="R26" s="214"/>
      <c r="S26" s="214"/>
      <c r="T26" s="214"/>
      <c r="U26" s="215"/>
      <c r="V26" s="211" t="s">
        <v>37</v>
      </c>
      <c r="W26" s="212"/>
      <c r="X26" s="212"/>
      <c r="Y26" s="212"/>
      <c r="Z26" s="212"/>
      <c r="AA26" s="213"/>
      <c r="AB26" s="215">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AC26" s="217"/>
      <c r="AD26" s="217"/>
      <c r="AE26" s="217"/>
      <c r="AF26" s="217"/>
      <c r="AG26" s="217"/>
      <c r="AH26" s="218"/>
      <c r="AI26" s="215">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AJ26" s="217"/>
      <c r="AK26" s="217"/>
      <c r="AL26" s="217"/>
      <c r="AM26" s="217"/>
      <c r="AN26" s="217"/>
      <c r="AO26" s="217"/>
      <c r="AP26" s="211" t="s">
        <v>66</v>
      </c>
      <c r="AQ26" s="212"/>
      <c r="AR26" s="212"/>
      <c r="AS26" s="212"/>
      <c r="AT26" s="212"/>
      <c r="AU26" s="213"/>
      <c r="AV26" s="214">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W26" s="214"/>
      <c r="AX26" s="214"/>
      <c r="AY26" s="214"/>
      <c r="AZ26" s="214"/>
      <c r="BA26" s="214"/>
      <c r="BB26" s="214"/>
      <c r="BC26" s="214">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BD26" s="214"/>
      <c r="BE26" s="214"/>
      <c r="BF26" s="214"/>
      <c r="BG26" s="214"/>
      <c r="BH26" s="214"/>
      <c r="BI26" s="215"/>
      <c r="BJ26" s="211" t="s">
        <v>53</v>
      </c>
      <c r="BK26" s="212"/>
      <c r="BL26" s="212"/>
      <c r="BM26" s="212"/>
      <c r="BN26" s="212"/>
      <c r="BO26" s="213"/>
      <c r="BP26" s="214">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BQ26" s="214"/>
      <c r="BR26" s="214"/>
      <c r="BS26" s="214"/>
      <c r="BT26" s="214"/>
      <c r="BU26" s="214"/>
      <c r="BV26" s="214"/>
      <c r="BW26" s="214">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BX26" s="214"/>
      <c r="BY26" s="214"/>
      <c r="BZ26" s="214"/>
      <c r="CA26" s="214"/>
      <c r="CB26" s="214"/>
      <c r="CC26" s="214"/>
    </row>
  </sheetData>
  <sheetProtection algorithmName="SHA-512" hashValue="OpiEF3V8Nc69o2aOWRCMqlRCecpSQdmPJZTmfgJdMmotGwUJJ0Q36sNp9qH7NNLwDo3triRM5Un3vTOGfFNWdg==" saltValue="JNHHHAjiUlWzsIGp5LTLbA==" spinCount="100000" sheet="1" objects="1" scenarios="1"/>
  <mergeCells count="170">
    <mergeCell ref="BM13:BS13"/>
    <mergeCell ref="BT13:CW13"/>
    <mergeCell ref="BM14:BS14"/>
    <mergeCell ref="BT14:CW14"/>
    <mergeCell ref="B3:DF3"/>
    <mergeCell ref="CC5:CI5"/>
    <mergeCell ref="CJ5:DF5"/>
    <mergeCell ref="B7:M7"/>
    <mergeCell ref="N7:Y7"/>
    <mergeCell ref="Z7:BH7"/>
    <mergeCell ref="BI7:BR7"/>
    <mergeCell ref="BS7:CB7"/>
    <mergeCell ref="CC7:CL7"/>
    <mergeCell ref="CM7:CV7"/>
    <mergeCell ref="CW7:DF7"/>
    <mergeCell ref="B8:M8"/>
    <mergeCell ref="N8:Y8"/>
    <mergeCell ref="Z8:BH8"/>
    <mergeCell ref="BI8:BR8"/>
    <mergeCell ref="BS8:CB8"/>
    <mergeCell ref="CC8:CL8"/>
    <mergeCell ref="CM8:CV8"/>
    <mergeCell ref="CW8:DF8"/>
    <mergeCell ref="CQ16:CW16"/>
    <mergeCell ref="B17:G17"/>
    <mergeCell ref="H17:N17"/>
    <mergeCell ref="O17:U17"/>
    <mergeCell ref="V17:AA17"/>
    <mergeCell ref="AB17:AH17"/>
    <mergeCell ref="AI17:AO17"/>
    <mergeCell ref="BC16:BI16"/>
    <mergeCell ref="BJ16:BO16"/>
    <mergeCell ref="BP16:BV16"/>
    <mergeCell ref="BW16:CC16"/>
    <mergeCell ref="CD16:CI16"/>
    <mergeCell ref="CJ16:CP16"/>
    <mergeCell ref="B16:G16"/>
    <mergeCell ref="H16:N16"/>
    <mergeCell ref="O16:U16"/>
    <mergeCell ref="V16:AA16"/>
    <mergeCell ref="AB16:AH16"/>
    <mergeCell ref="AI16:AO16"/>
    <mergeCell ref="AP16:AU16"/>
    <mergeCell ref="AV16:BB16"/>
    <mergeCell ref="B18:G18"/>
    <mergeCell ref="H18:N18"/>
    <mergeCell ref="O18:U18"/>
    <mergeCell ref="V18:AA18"/>
    <mergeCell ref="AB18:AH18"/>
    <mergeCell ref="AI18:AO18"/>
    <mergeCell ref="CD17:CI17"/>
    <mergeCell ref="CJ17:CP17"/>
    <mergeCell ref="CQ17:CW17"/>
    <mergeCell ref="AP17:AU17"/>
    <mergeCell ref="AV17:BB17"/>
    <mergeCell ref="BC17:BI17"/>
    <mergeCell ref="BJ17:BO17"/>
    <mergeCell ref="BP17:BV17"/>
    <mergeCell ref="BW17:CC17"/>
    <mergeCell ref="CD18:CI18"/>
    <mergeCell ref="CJ18:CP18"/>
    <mergeCell ref="CQ18:CW18"/>
    <mergeCell ref="AP18:AU18"/>
    <mergeCell ref="AV18:BB18"/>
    <mergeCell ref="BC18:BI18"/>
    <mergeCell ref="BJ18:BO18"/>
    <mergeCell ref="BP18:BV18"/>
    <mergeCell ref="BW18:CC18"/>
    <mergeCell ref="B20:G20"/>
    <mergeCell ref="H20:N20"/>
    <mergeCell ref="O20:U20"/>
    <mergeCell ref="V20:AA20"/>
    <mergeCell ref="AB20:AH20"/>
    <mergeCell ref="AI20:AO20"/>
    <mergeCell ref="CD19:CI19"/>
    <mergeCell ref="CJ19:CP19"/>
    <mergeCell ref="CQ19:CW19"/>
    <mergeCell ref="AP19:AU19"/>
    <mergeCell ref="AV19:BB19"/>
    <mergeCell ref="BC19:BI19"/>
    <mergeCell ref="BJ19:BO19"/>
    <mergeCell ref="BP19:BV19"/>
    <mergeCell ref="BW19:CC19"/>
    <mergeCell ref="B19:G19"/>
    <mergeCell ref="H19:N19"/>
    <mergeCell ref="O19:U19"/>
    <mergeCell ref="V19:AA19"/>
    <mergeCell ref="AB19:AH19"/>
    <mergeCell ref="AI19:AO19"/>
    <mergeCell ref="CD20:CI20"/>
    <mergeCell ref="CJ20:CP20"/>
    <mergeCell ref="CQ20:CW20"/>
    <mergeCell ref="AP20:AU20"/>
    <mergeCell ref="AV20:BB20"/>
    <mergeCell ref="BC20:BI20"/>
    <mergeCell ref="BJ20:BO20"/>
    <mergeCell ref="BP20:BV20"/>
    <mergeCell ref="BW20:CC20"/>
    <mergeCell ref="AP21:AU21"/>
    <mergeCell ref="AV21:BB21"/>
    <mergeCell ref="BC21:BI21"/>
    <mergeCell ref="BJ21:BO21"/>
    <mergeCell ref="BP21:BV21"/>
    <mergeCell ref="BW21:CC21"/>
    <mergeCell ref="B21:G21"/>
    <mergeCell ref="H21:N21"/>
    <mergeCell ref="O21:U21"/>
    <mergeCell ref="V21:AA21"/>
    <mergeCell ref="AB21:AH21"/>
    <mergeCell ref="AI21:AO21"/>
    <mergeCell ref="AP22:AU22"/>
    <mergeCell ref="AV22:BB22"/>
    <mergeCell ref="BC22:BI22"/>
    <mergeCell ref="BJ22:BO22"/>
    <mergeCell ref="BP22:BV22"/>
    <mergeCell ref="BW22:CC22"/>
    <mergeCell ref="B22:G22"/>
    <mergeCell ref="H22:N22"/>
    <mergeCell ref="O22:U22"/>
    <mergeCell ref="V22:AA22"/>
    <mergeCell ref="AB22:AH22"/>
    <mergeCell ref="AI22:AO22"/>
    <mergeCell ref="AP23:AU23"/>
    <mergeCell ref="AV23:BB23"/>
    <mergeCell ref="BC23:BI23"/>
    <mergeCell ref="BJ23:BO23"/>
    <mergeCell ref="BP23:BV23"/>
    <mergeCell ref="BW23:CC23"/>
    <mergeCell ref="B23:G23"/>
    <mergeCell ref="H23:N23"/>
    <mergeCell ref="O23:U23"/>
    <mergeCell ref="V23:AA23"/>
    <mergeCell ref="AB23:AH23"/>
    <mergeCell ref="AI23:AO23"/>
    <mergeCell ref="AB25:AH25"/>
    <mergeCell ref="AI25:AO25"/>
    <mergeCell ref="AP24:AU24"/>
    <mergeCell ref="AV24:BB24"/>
    <mergeCell ref="BC24:BI24"/>
    <mergeCell ref="BJ24:BO24"/>
    <mergeCell ref="BP24:BV24"/>
    <mergeCell ref="BW24:CC24"/>
    <mergeCell ref="B24:G24"/>
    <mergeCell ref="H24:N24"/>
    <mergeCell ref="O24:U24"/>
    <mergeCell ref="V24:AA24"/>
    <mergeCell ref="AB24:AH24"/>
    <mergeCell ref="AI24:AO24"/>
    <mergeCell ref="AP25:AU25"/>
    <mergeCell ref="AV25:BB25"/>
    <mergeCell ref="BC25:BI25"/>
    <mergeCell ref="BJ25:BO25"/>
    <mergeCell ref="BP25:BV25"/>
    <mergeCell ref="BW25:CC25"/>
    <mergeCell ref="B25:G25"/>
    <mergeCell ref="H25:N25"/>
    <mergeCell ref="O25:U25"/>
    <mergeCell ref="V25:AA25"/>
    <mergeCell ref="AP26:AU26"/>
    <mergeCell ref="AV26:BB26"/>
    <mergeCell ref="BC26:BI26"/>
    <mergeCell ref="BJ26:BO26"/>
    <mergeCell ref="BP26:BV26"/>
    <mergeCell ref="BW26:CC26"/>
    <mergeCell ref="B26:G26"/>
    <mergeCell ref="H26:N26"/>
    <mergeCell ref="O26:U26"/>
    <mergeCell ref="V26:AA26"/>
    <mergeCell ref="AB26:AH26"/>
    <mergeCell ref="AI26:AO26"/>
  </mergeCells>
  <phoneticPr fontId="3"/>
  <pageMargins left="0.7" right="0.7" top="0.75" bottom="0.75" header="0.3" footer="0.3"/>
  <pageSetup paperSize="9" scale="91"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5D2A-F826-4880-A4FC-2E117AF5A383}">
  <sheetPr>
    <tabColor theme="0" tint="-0.249977111117893"/>
  </sheetPr>
  <dimension ref="A1"/>
  <sheetViews>
    <sheetView workbookViewId="0"/>
  </sheetViews>
  <sheetFormatPr defaultRowHeight="17.75" x14ac:dyDescent="0.5"/>
  <sheetData/>
  <sheetProtection algorithmName="SHA-512" hashValue="mc3qmSi9unHIQQwuAdiFWiej9PHtGlJnMvYHNyGx8mI/dwQnQAiqQDMaf2y8yQ1Dlz/l4amlblVDkQJgzpkZQQ==" saltValue="lDAYh5hV8jS/cqSjTlwqog=="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83B5A-15CD-484A-8AF1-8EE38AE7CBE6}">
  <sheetPr codeName="Sheet21">
    <tabColor theme="9" tint="0.59999389629810485"/>
  </sheetPr>
  <dimension ref="A1:T265"/>
  <sheetViews>
    <sheetView view="pageBreakPreview" zoomScale="85" zoomScaleNormal="100" zoomScaleSheetLayoutView="85" workbookViewId="0">
      <selection activeCell="H1" sqref="H1:J1"/>
    </sheetView>
  </sheetViews>
  <sheetFormatPr defaultRowHeight="25" customHeight="1" x14ac:dyDescent="0.5"/>
  <cols>
    <col min="1" max="1" width="19" style="30" customWidth="1"/>
    <col min="2" max="2" width="14.26953125" style="30" customWidth="1"/>
    <col min="3" max="3" width="9.81640625" style="30" bestFit="1" customWidth="1"/>
    <col min="4" max="5" width="16.36328125" style="30" customWidth="1"/>
    <col min="6" max="6" width="9.81640625" style="30" bestFit="1" customWidth="1"/>
    <col min="7" max="7" width="14.26953125" style="30" bestFit="1" customWidth="1"/>
    <col min="8" max="8" width="12.1796875" style="30" customWidth="1"/>
    <col min="9" max="9" width="12" style="48" customWidth="1"/>
    <col min="10" max="10" width="12" style="48" bestFit="1" customWidth="1"/>
    <col min="11" max="16" width="8.7265625" style="30"/>
    <col min="17" max="18" width="8.7265625" style="31"/>
    <col min="19" max="19" width="9" style="31" bestFit="1" customWidth="1"/>
    <col min="20" max="16384" width="8.7265625" style="30"/>
  </cols>
  <sheetData>
    <row r="1" spans="1:19" ht="25" customHeight="1" x14ac:dyDescent="0.5">
      <c r="A1" s="30" t="s">
        <v>156</v>
      </c>
      <c r="H1" s="110" t="s">
        <v>68</v>
      </c>
      <c r="I1" s="110"/>
      <c r="J1" s="110"/>
    </row>
    <row r="2" spans="1:19" ht="25" customHeight="1" x14ac:dyDescent="0.5">
      <c r="A2" s="32" t="s">
        <v>69</v>
      </c>
      <c r="Q2" s="33"/>
      <c r="R2" s="34" t="s">
        <v>127</v>
      </c>
      <c r="S2" s="34" t="s">
        <v>128</v>
      </c>
    </row>
    <row r="3" spans="1:19" ht="18" customHeight="1" x14ac:dyDescent="0.5">
      <c r="A3" s="32"/>
      <c r="Q3" s="33" t="s">
        <v>24</v>
      </c>
      <c r="R3" s="33">
        <f t="shared" ref="R3:R45" si="0">COUNTIF($C$20:$C$49,Q3)+COUNTIF($C$54:$C$83,Q3)+COUNTIF($C$88:$C$117,Q3)+COUNTIF($C$122:$C$151,Q3)+COUNTIF($C$156:$C$185,Q3)+COUNTIF($C$190:$C$219,Q3)+COUNTIF($C$224:$C$253,Q3)</f>
        <v>0</v>
      </c>
      <c r="S3" s="33">
        <f>SUMIF($C$20:$C$49,Q3,$G$20:$G$49)+SUMIF($C$54:$C$83,Q3,$G$54:$G$83)+SUMIF($C$88:$C$117,Q3,G88:G117)+SUMIF($C$122:$C$151,Q3,$G$122:$G$151)+SUMIF($C$156:$C$185,Q3,$G$156:$G$185)+SUMIF($C$190:$C$219,Q3,$G$190:$G$219)+SUMIF($C$224:$C$253,Q3,$G$224:$G$253)</f>
        <v>0</v>
      </c>
    </row>
    <row r="4" spans="1:19" ht="25" customHeight="1" x14ac:dyDescent="0.5">
      <c r="A4" s="111" t="s">
        <v>142</v>
      </c>
      <c r="B4" s="111"/>
      <c r="C4" s="111"/>
      <c r="D4" s="111"/>
      <c r="E4" s="111"/>
      <c r="F4" s="111"/>
      <c r="G4" s="111"/>
      <c r="H4" s="111"/>
      <c r="I4" s="111"/>
      <c r="J4" s="111"/>
      <c r="Q4" s="33" t="s">
        <v>27</v>
      </c>
      <c r="R4" s="33">
        <f t="shared" si="0"/>
        <v>0</v>
      </c>
      <c r="S4" s="33">
        <f>SUMIF($C$20:$C$49,Q4,$G$20:$G$49)+SUMIF($C$54:$C$83,Q4,$G$54:$G$83)+SUMIF($C$88:$C$117,Q4,G89:G118)+SUMIF($C$122:$C$151,Q4,$G$122:$G$151)+SUMIF($C$156:$C$185,Q4,$G$156:$G$185)+SUMIF($C$190:$C$219,Q4,$G$190:$G$219)+SUMIF($C$224:$C$253,Q4,$G$224:$G$253)</f>
        <v>0</v>
      </c>
    </row>
    <row r="5" spans="1:19" ht="18" customHeight="1" x14ac:dyDescent="0.5">
      <c r="Q5" s="33" t="s">
        <v>30</v>
      </c>
      <c r="R5" s="33">
        <f t="shared" si="0"/>
        <v>0</v>
      </c>
      <c r="S5" s="33">
        <f t="shared" ref="S5:S33" si="1">SUMIF($C$20:$C$49,Q5,$G$20:$G$49)+SUMIF($C$54:$C$83,Q5,$G$54:$G$83)+SUMIF($C$88:$C$117,Q5,G90:G120)+SUMIF($C$122:$C$151,Q5,$G$122:$G$151)+SUMIF($C$156:$C$185,Q5,$G$156:$G$185)+SUMIF($C$190:$C$219,Q5,$G$190:$G$219)+SUMIF($C$224:$C$253,Q5,$G$224:$G$253)</f>
        <v>0</v>
      </c>
    </row>
    <row r="6" spans="1:19" ht="25" customHeight="1" x14ac:dyDescent="0.5">
      <c r="A6" s="35" t="s">
        <v>70</v>
      </c>
      <c r="Q6" s="33" t="s">
        <v>33</v>
      </c>
      <c r="R6" s="33">
        <f t="shared" si="0"/>
        <v>0</v>
      </c>
      <c r="S6" s="33">
        <f t="shared" si="1"/>
        <v>0</v>
      </c>
    </row>
    <row r="7" spans="1:19" ht="25" customHeight="1" x14ac:dyDescent="0.5">
      <c r="A7" s="36" t="s">
        <v>130</v>
      </c>
      <c r="B7" s="63" t="str">
        <f>IF(基本情報入力シート!V8="","",基本情報入力シート!V8)</f>
        <v/>
      </c>
      <c r="C7" s="63"/>
      <c r="D7" s="63"/>
      <c r="E7" s="63"/>
      <c r="F7" s="63"/>
      <c r="G7" s="63"/>
      <c r="H7" s="63"/>
      <c r="I7" s="63"/>
      <c r="Q7" s="33" t="s">
        <v>36</v>
      </c>
      <c r="R7" s="33">
        <f t="shared" si="0"/>
        <v>0</v>
      </c>
      <c r="S7" s="33">
        <f t="shared" si="1"/>
        <v>0</v>
      </c>
    </row>
    <row r="8" spans="1:19" ht="25" customHeight="1" x14ac:dyDescent="0.5">
      <c r="A8" s="37" t="s">
        <v>19</v>
      </c>
      <c r="B8" s="63" t="str">
        <f>IF(基本情報入力シート!V19="","",基本情報入力シート!V19)</f>
        <v/>
      </c>
      <c r="C8" s="63"/>
      <c r="D8" s="63"/>
      <c r="E8" s="63"/>
      <c r="F8" s="63"/>
      <c r="G8" s="63"/>
      <c r="H8" s="63"/>
      <c r="I8" s="63"/>
      <c r="Q8" s="33" t="s">
        <v>39</v>
      </c>
      <c r="R8" s="33">
        <f t="shared" si="0"/>
        <v>0</v>
      </c>
      <c r="S8" s="33">
        <f t="shared" si="1"/>
        <v>0</v>
      </c>
    </row>
    <row r="9" spans="1:19" ht="25" customHeight="1" x14ac:dyDescent="0.5">
      <c r="A9" s="37" t="s">
        <v>20</v>
      </c>
      <c r="B9" s="63" t="str">
        <f>IF(基本情報入力シート!V20="","",基本情報入力シート!V20)</f>
        <v/>
      </c>
      <c r="C9" s="63"/>
      <c r="D9" s="63"/>
      <c r="E9" s="63"/>
      <c r="F9" s="63"/>
      <c r="G9" s="63"/>
      <c r="H9" s="63"/>
      <c r="I9" s="63"/>
      <c r="Q9" s="33" t="s">
        <v>42</v>
      </c>
      <c r="R9" s="33">
        <f t="shared" si="0"/>
        <v>0</v>
      </c>
      <c r="S9" s="33">
        <f t="shared" si="1"/>
        <v>0</v>
      </c>
    </row>
    <row r="10" spans="1:19" ht="25" customHeight="1" x14ac:dyDescent="0.5">
      <c r="A10" s="37" t="s">
        <v>21</v>
      </c>
      <c r="B10" s="63" t="str">
        <f>IF(基本情報入力シート!V21="","",基本情報入力シート!V21)</f>
        <v>通所リハビリテーション</v>
      </c>
      <c r="C10" s="63"/>
      <c r="D10" s="63"/>
      <c r="E10" s="63"/>
      <c r="F10" s="63"/>
      <c r="G10" s="63"/>
      <c r="H10" s="63"/>
      <c r="I10" s="63"/>
      <c r="Q10" s="33" t="s">
        <v>45</v>
      </c>
      <c r="R10" s="33">
        <f t="shared" si="0"/>
        <v>0</v>
      </c>
      <c r="S10" s="33">
        <f t="shared" si="1"/>
        <v>0</v>
      </c>
    </row>
    <row r="11" spans="1:19" ht="25" customHeight="1" x14ac:dyDescent="0.5">
      <c r="A11" s="37" t="s">
        <v>159</v>
      </c>
      <c r="B11" s="109" t="str">
        <f>IF(基本情報入力シート!V22="","",基本情報入力シート!V22)</f>
        <v>別表第1の1　区分1　移動に片道20分以上の時間を要するサービス（特別地域加算対象地域内に居住する利用者を対象に行う場合）</v>
      </c>
      <c r="C11" s="109"/>
      <c r="D11" s="109"/>
      <c r="E11" s="109"/>
      <c r="F11" s="109"/>
      <c r="G11" s="109"/>
      <c r="H11" s="109"/>
      <c r="I11" s="109"/>
      <c r="Q11" s="33" t="s">
        <v>48</v>
      </c>
      <c r="R11" s="33">
        <f t="shared" si="0"/>
        <v>0</v>
      </c>
      <c r="S11" s="33">
        <f t="shared" si="1"/>
        <v>0</v>
      </c>
    </row>
    <row r="12" spans="1:19" ht="25" customHeight="1" x14ac:dyDescent="0.5">
      <c r="A12" s="37" t="s">
        <v>71</v>
      </c>
      <c r="B12" s="63" t="s">
        <v>72</v>
      </c>
      <c r="C12" s="63"/>
      <c r="D12" s="63"/>
      <c r="E12" s="63"/>
      <c r="F12" s="63"/>
      <c r="G12" s="63"/>
      <c r="H12" s="63"/>
      <c r="I12" s="63"/>
      <c r="Q12" s="33" t="s">
        <v>51</v>
      </c>
      <c r="R12" s="33">
        <f t="shared" si="0"/>
        <v>0</v>
      </c>
      <c r="S12" s="33">
        <f t="shared" si="1"/>
        <v>0</v>
      </c>
    </row>
    <row r="13" spans="1:19" ht="25" customHeight="1" x14ac:dyDescent="0.5">
      <c r="A13" s="37" t="s">
        <v>73</v>
      </c>
      <c r="B13" s="112"/>
      <c r="C13" s="112"/>
      <c r="D13" s="112"/>
      <c r="E13" s="112"/>
      <c r="F13" s="112"/>
      <c r="G13" s="112"/>
      <c r="H13" s="112"/>
      <c r="I13" s="112"/>
      <c r="Q13" s="33" t="s">
        <v>54</v>
      </c>
      <c r="R13" s="33">
        <f t="shared" si="0"/>
        <v>0</v>
      </c>
      <c r="S13" s="33">
        <f t="shared" si="1"/>
        <v>0</v>
      </c>
    </row>
    <row r="14" spans="1:19" ht="36" customHeight="1" x14ac:dyDescent="0.5">
      <c r="A14" s="38" t="s">
        <v>75</v>
      </c>
      <c r="B14" s="113"/>
      <c r="C14" s="114"/>
      <c r="D14" s="114"/>
      <c r="E14" s="114"/>
      <c r="F14" s="114"/>
      <c r="G14" s="114"/>
      <c r="H14" s="114"/>
      <c r="I14" s="115"/>
      <c r="Q14" s="33" t="s">
        <v>57</v>
      </c>
      <c r="R14" s="33">
        <f t="shared" si="0"/>
        <v>0</v>
      </c>
      <c r="S14" s="33">
        <f t="shared" si="1"/>
        <v>0</v>
      </c>
    </row>
    <row r="15" spans="1:19" ht="36" customHeight="1" x14ac:dyDescent="0.5">
      <c r="A15" s="38" t="s">
        <v>77</v>
      </c>
      <c r="B15" s="113"/>
      <c r="C15" s="114"/>
      <c r="D15" s="114"/>
      <c r="E15" s="114"/>
      <c r="F15" s="114"/>
      <c r="G15" s="114"/>
      <c r="H15" s="114"/>
      <c r="I15" s="115"/>
      <c r="Q15" s="33" t="s">
        <v>60</v>
      </c>
      <c r="R15" s="33">
        <f t="shared" si="0"/>
        <v>0</v>
      </c>
      <c r="S15" s="33">
        <f t="shared" si="1"/>
        <v>0</v>
      </c>
    </row>
    <row r="16" spans="1:19" ht="18" customHeight="1" x14ac:dyDescent="0.5">
      <c r="Q16" s="33" t="s">
        <v>63</v>
      </c>
      <c r="R16" s="33">
        <f t="shared" si="0"/>
        <v>0</v>
      </c>
      <c r="S16" s="33">
        <f t="shared" si="1"/>
        <v>0</v>
      </c>
    </row>
    <row r="17" spans="1:19" ht="25" customHeight="1" x14ac:dyDescent="0.5">
      <c r="A17" s="39" t="s">
        <v>157</v>
      </c>
      <c r="Q17" s="33" t="s">
        <v>65</v>
      </c>
      <c r="R17" s="33">
        <f t="shared" si="0"/>
        <v>0</v>
      </c>
      <c r="S17" s="33">
        <f t="shared" si="1"/>
        <v>0</v>
      </c>
    </row>
    <row r="18" spans="1:19" ht="25" customHeight="1" x14ac:dyDescent="0.5">
      <c r="A18" s="39" t="s">
        <v>79</v>
      </c>
      <c r="Q18" s="33" t="s">
        <v>25</v>
      </c>
      <c r="R18" s="33">
        <f t="shared" si="0"/>
        <v>0</v>
      </c>
      <c r="S18" s="33">
        <f t="shared" si="1"/>
        <v>0</v>
      </c>
    </row>
    <row r="19" spans="1:19" ht="43" customHeight="1" x14ac:dyDescent="0.5">
      <c r="A19" s="25" t="s">
        <v>96</v>
      </c>
      <c r="B19" s="25" t="s">
        <v>97</v>
      </c>
      <c r="C19" s="25" t="s">
        <v>80</v>
      </c>
      <c r="D19" s="40" t="s">
        <v>214</v>
      </c>
      <c r="E19" s="40" t="s">
        <v>215</v>
      </c>
      <c r="F19" s="25" t="s">
        <v>81</v>
      </c>
      <c r="G19" s="40" t="s">
        <v>82</v>
      </c>
      <c r="H19" s="40" t="s">
        <v>83</v>
      </c>
      <c r="I19" s="49" t="s">
        <v>147</v>
      </c>
      <c r="J19" s="49" t="s">
        <v>148</v>
      </c>
      <c r="Q19" s="33" t="s">
        <v>28</v>
      </c>
      <c r="R19" s="33">
        <f t="shared" si="0"/>
        <v>0</v>
      </c>
      <c r="S19" s="33">
        <f t="shared" si="1"/>
        <v>0</v>
      </c>
    </row>
    <row r="20" spans="1:19" ht="20.05" customHeight="1" x14ac:dyDescent="0.5">
      <c r="A20" s="60"/>
      <c r="B20" s="60"/>
      <c r="C20" s="60"/>
      <c r="D20" s="60"/>
      <c r="E20" s="60"/>
      <c r="F20" s="60"/>
      <c r="G20" s="62"/>
      <c r="H20" s="41">
        <f>IF(AND(A20&lt;&gt;"",B20&lt;&gt;"",C20&lt;&gt;"",D20&lt;&gt;"",E20&lt;&gt;"",F20&lt;&gt;"",G20&lt;&gt;""),VLOOKUP(F20,通所リハビリテーション費!$D$20:$E$24,2,0),0)</f>
        <v>0</v>
      </c>
      <c r="I20" s="50">
        <f>(H20*G20)*0.1*10</f>
        <v>0</v>
      </c>
      <c r="J20" s="50">
        <f>I20*12</f>
        <v>0</v>
      </c>
      <c r="Q20" s="33" t="s">
        <v>31</v>
      </c>
      <c r="R20" s="33">
        <f t="shared" si="0"/>
        <v>0</v>
      </c>
      <c r="S20" s="33">
        <f t="shared" si="1"/>
        <v>0</v>
      </c>
    </row>
    <row r="21" spans="1:19" ht="20.05" customHeight="1" x14ac:dyDescent="0.5">
      <c r="A21" s="60"/>
      <c r="B21" s="60"/>
      <c r="C21" s="60"/>
      <c r="D21" s="60"/>
      <c r="E21" s="60"/>
      <c r="F21" s="60"/>
      <c r="G21" s="62"/>
      <c r="H21" s="41">
        <f>IF(AND(A21&lt;&gt;"",B21&lt;&gt;"",C21&lt;&gt;"",D21&lt;&gt;"",E21&lt;&gt;"",F21&lt;&gt;"",G21&lt;&gt;""),VLOOKUP(F21,通所リハビリテーション費!$D$20:$E$24,2,0),0)</f>
        <v>0</v>
      </c>
      <c r="I21" s="50">
        <f t="shared" ref="I21:I25" si="2">(H21*G21)*0.1*10</f>
        <v>0</v>
      </c>
      <c r="J21" s="50">
        <f t="shared" ref="J21:J25" si="3">I21*12</f>
        <v>0</v>
      </c>
      <c r="Q21" s="33" t="s">
        <v>34</v>
      </c>
      <c r="R21" s="33">
        <f t="shared" si="0"/>
        <v>0</v>
      </c>
      <c r="S21" s="33">
        <f t="shared" si="1"/>
        <v>0</v>
      </c>
    </row>
    <row r="22" spans="1:19" ht="20.05" customHeight="1" x14ac:dyDescent="0.5">
      <c r="A22" s="60"/>
      <c r="B22" s="60"/>
      <c r="C22" s="60"/>
      <c r="D22" s="60"/>
      <c r="E22" s="60"/>
      <c r="F22" s="60"/>
      <c r="G22" s="62"/>
      <c r="H22" s="41">
        <f>IF(AND(A22&lt;&gt;"",B22&lt;&gt;"",C22&lt;&gt;"",D22&lt;&gt;"",E22&lt;&gt;"",F22&lt;&gt;"",G22&lt;&gt;""),VLOOKUP(F22,通所リハビリテーション費!$D$20:$E$24,2,0),0)</f>
        <v>0</v>
      </c>
      <c r="I22" s="50">
        <f t="shared" si="2"/>
        <v>0</v>
      </c>
      <c r="J22" s="50">
        <f t="shared" si="3"/>
        <v>0</v>
      </c>
      <c r="Q22" s="33" t="s">
        <v>37</v>
      </c>
      <c r="R22" s="33">
        <f t="shared" si="0"/>
        <v>0</v>
      </c>
      <c r="S22" s="33">
        <f t="shared" si="1"/>
        <v>0</v>
      </c>
    </row>
    <row r="23" spans="1:19" ht="20.05" customHeight="1" x14ac:dyDescent="0.5">
      <c r="A23" s="60"/>
      <c r="B23" s="60"/>
      <c r="C23" s="60"/>
      <c r="D23" s="60"/>
      <c r="E23" s="60"/>
      <c r="F23" s="60"/>
      <c r="G23" s="62"/>
      <c r="H23" s="41">
        <f>IF(AND(A23&lt;&gt;"",B23&lt;&gt;"",C23&lt;&gt;"",D23&lt;&gt;"",E23&lt;&gt;"",F23&lt;&gt;"",G23&lt;&gt;""),VLOOKUP(F23,通所リハビリテーション費!$D$20:$E$24,2,0),0)</f>
        <v>0</v>
      </c>
      <c r="I23" s="50">
        <f t="shared" si="2"/>
        <v>0</v>
      </c>
      <c r="J23" s="50">
        <f t="shared" si="3"/>
        <v>0</v>
      </c>
      <c r="Q23" s="33" t="s">
        <v>40</v>
      </c>
      <c r="R23" s="33">
        <f t="shared" si="0"/>
        <v>0</v>
      </c>
      <c r="S23" s="33">
        <f t="shared" si="1"/>
        <v>0</v>
      </c>
    </row>
    <row r="24" spans="1:19" ht="20.05" customHeight="1" x14ac:dyDescent="0.5">
      <c r="A24" s="60"/>
      <c r="B24" s="60"/>
      <c r="C24" s="60"/>
      <c r="D24" s="60"/>
      <c r="E24" s="60"/>
      <c r="F24" s="60"/>
      <c r="G24" s="62"/>
      <c r="H24" s="41">
        <f>IF(AND(A24&lt;&gt;"",B24&lt;&gt;"",C24&lt;&gt;"",D24&lt;&gt;"",E24&lt;&gt;"",F24&lt;&gt;"",G24&lt;&gt;""),VLOOKUP(F24,通所リハビリテーション費!$D$20:$E$24,2,0),0)</f>
        <v>0</v>
      </c>
      <c r="I24" s="50">
        <f t="shared" si="2"/>
        <v>0</v>
      </c>
      <c r="J24" s="50">
        <f t="shared" si="3"/>
        <v>0</v>
      </c>
      <c r="Q24" s="33" t="s">
        <v>43</v>
      </c>
      <c r="R24" s="33">
        <f t="shared" si="0"/>
        <v>0</v>
      </c>
      <c r="S24" s="33">
        <f t="shared" si="1"/>
        <v>0</v>
      </c>
    </row>
    <row r="25" spans="1:19" ht="20.05" customHeight="1" x14ac:dyDescent="0.5">
      <c r="A25" s="60"/>
      <c r="B25" s="60"/>
      <c r="C25" s="60"/>
      <c r="D25" s="60"/>
      <c r="E25" s="60"/>
      <c r="F25" s="60"/>
      <c r="G25" s="62"/>
      <c r="H25" s="41">
        <f>IF(AND(A25&lt;&gt;"",B25&lt;&gt;"",C25&lt;&gt;"",D25&lt;&gt;"",E25&lt;&gt;"",F25&lt;&gt;"",G25&lt;&gt;""),VLOOKUP(F25,通所リハビリテーション費!$D$20:$E$24,2,0),0)</f>
        <v>0</v>
      </c>
      <c r="I25" s="50">
        <f t="shared" si="2"/>
        <v>0</v>
      </c>
      <c r="J25" s="50">
        <f t="shared" si="3"/>
        <v>0</v>
      </c>
      <c r="Q25" s="33" t="s">
        <v>46</v>
      </c>
      <c r="R25" s="33">
        <f t="shared" si="0"/>
        <v>0</v>
      </c>
      <c r="S25" s="33">
        <f t="shared" si="1"/>
        <v>0</v>
      </c>
    </row>
    <row r="26" spans="1:19" ht="20.05" customHeight="1" x14ac:dyDescent="0.5">
      <c r="A26" s="60"/>
      <c r="B26" s="60"/>
      <c r="C26" s="60"/>
      <c r="D26" s="60"/>
      <c r="E26" s="60"/>
      <c r="F26" s="60"/>
      <c r="G26" s="62"/>
      <c r="H26" s="41">
        <f>IF(AND(A26&lt;&gt;"",B26&lt;&gt;"",C26&lt;&gt;"",D26&lt;&gt;"",E26&lt;&gt;"",F26&lt;&gt;"",G26&lt;&gt;""),VLOOKUP(F26,通所リハビリテーション費!$D$20:$E$24,2,0),0)</f>
        <v>0</v>
      </c>
      <c r="I26" s="50">
        <f t="shared" ref="I26:I49" si="4">(H26*G26)*0.1*10</f>
        <v>0</v>
      </c>
      <c r="J26" s="50">
        <f t="shared" ref="J26:J49" si="5">I26*12</f>
        <v>0</v>
      </c>
      <c r="Q26" s="33" t="s">
        <v>49</v>
      </c>
      <c r="R26" s="33">
        <f t="shared" si="0"/>
        <v>0</v>
      </c>
      <c r="S26" s="33">
        <f t="shared" si="1"/>
        <v>0</v>
      </c>
    </row>
    <row r="27" spans="1:19" ht="20.05" customHeight="1" x14ac:dyDescent="0.5">
      <c r="A27" s="60"/>
      <c r="B27" s="60"/>
      <c r="C27" s="60"/>
      <c r="D27" s="60"/>
      <c r="E27" s="60"/>
      <c r="F27" s="60"/>
      <c r="G27" s="62"/>
      <c r="H27" s="41">
        <f>IF(AND(A27&lt;&gt;"",B27&lt;&gt;"",C27&lt;&gt;"",D27&lt;&gt;"",E27&lt;&gt;"",F27&lt;&gt;"",G27&lt;&gt;""),VLOOKUP(F27,通所リハビリテーション費!$D$20:$E$24,2,0),0)</f>
        <v>0</v>
      </c>
      <c r="I27" s="50">
        <f t="shared" si="4"/>
        <v>0</v>
      </c>
      <c r="J27" s="50">
        <f t="shared" si="5"/>
        <v>0</v>
      </c>
      <c r="Q27" s="33" t="s">
        <v>52</v>
      </c>
      <c r="R27" s="33">
        <f t="shared" si="0"/>
        <v>0</v>
      </c>
      <c r="S27" s="33">
        <f t="shared" si="1"/>
        <v>0</v>
      </c>
    </row>
    <row r="28" spans="1:19" ht="20.05" customHeight="1" x14ac:dyDescent="0.5">
      <c r="A28" s="60"/>
      <c r="B28" s="60"/>
      <c r="C28" s="60"/>
      <c r="D28" s="60"/>
      <c r="E28" s="60"/>
      <c r="F28" s="60"/>
      <c r="G28" s="62"/>
      <c r="H28" s="41">
        <f>IF(AND(A28&lt;&gt;"",B28&lt;&gt;"",C28&lt;&gt;"",D28&lt;&gt;"",E28&lt;&gt;"",F28&lt;&gt;"",G28&lt;&gt;""),VLOOKUP(F28,通所リハビリテーション費!$D$20:$E$24,2,0),0)</f>
        <v>0</v>
      </c>
      <c r="I28" s="50">
        <f t="shared" si="4"/>
        <v>0</v>
      </c>
      <c r="J28" s="50">
        <f t="shared" si="5"/>
        <v>0</v>
      </c>
      <c r="Q28" s="33" t="s">
        <v>55</v>
      </c>
      <c r="R28" s="33">
        <f t="shared" si="0"/>
        <v>0</v>
      </c>
      <c r="S28" s="33">
        <f t="shared" si="1"/>
        <v>0</v>
      </c>
    </row>
    <row r="29" spans="1:19" ht="20.05" customHeight="1" x14ac:dyDescent="0.5">
      <c r="A29" s="60"/>
      <c r="B29" s="60"/>
      <c r="C29" s="60"/>
      <c r="D29" s="60"/>
      <c r="E29" s="60"/>
      <c r="F29" s="60"/>
      <c r="G29" s="62"/>
      <c r="H29" s="41">
        <f>IF(AND(A29&lt;&gt;"",B29&lt;&gt;"",C29&lt;&gt;"",D29&lt;&gt;"",E29&lt;&gt;"",F29&lt;&gt;"",G29&lt;&gt;""),VLOOKUP(F29,通所リハビリテーション費!$D$20:$E$24,2,0),0)</f>
        <v>0</v>
      </c>
      <c r="I29" s="50">
        <f t="shared" si="4"/>
        <v>0</v>
      </c>
      <c r="J29" s="50">
        <f t="shared" si="5"/>
        <v>0</v>
      </c>
      <c r="Q29" s="33" t="s">
        <v>58</v>
      </c>
      <c r="R29" s="33">
        <f t="shared" si="0"/>
        <v>0</v>
      </c>
      <c r="S29" s="33">
        <f t="shared" si="1"/>
        <v>0</v>
      </c>
    </row>
    <row r="30" spans="1:19" ht="20.05" customHeight="1" x14ac:dyDescent="0.5">
      <c r="A30" s="60"/>
      <c r="B30" s="60"/>
      <c r="C30" s="60"/>
      <c r="D30" s="60"/>
      <c r="E30" s="60"/>
      <c r="F30" s="60"/>
      <c r="G30" s="62"/>
      <c r="H30" s="41">
        <f>IF(AND(A30&lt;&gt;"",B30&lt;&gt;"",C30&lt;&gt;"",D30&lt;&gt;"",E30&lt;&gt;"",F30&lt;&gt;"",G30&lt;&gt;""),VLOOKUP(F30,通所リハビリテーション費!$D$20:$E$24,2,0),0)</f>
        <v>0</v>
      </c>
      <c r="I30" s="50">
        <f t="shared" si="4"/>
        <v>0</v>
      </c>
      <c r="J30" s="50">
        <f t="shared" si="5"/>
        <v>0</v>
      </c>
      <c r="Q30" s="33" t="s">
        <v>61</v>
      </c>
      <c r="R30" s="33">
        <f t="shared" si="0"/>
        <v>0</v>
      </c>
      <c r="S30" s="33">
        <f t="shared" si="1"/>
        <v>0</v>
      </c>
    </row>
    <row r="31" spans="1:19" ht="20.05" customHeight="1" x14ac:dyDescent="0.5">
      <c r="A31" s="60"/>
      <c r="B31" s="60"/>
      <c r="C31" s="60"/>
      <c r="D31" s="60"/>
      <c r="E31" s="60"/>
      <c r="F31" s="60"/>
      <c r="G31" s="62"/>
      <c r="H31" s="41">
        <f>IF(AND(A31&lt;&gt;"",B31&lt;&gt;"",C31&lt;&gt;"",D31&lt;&gt;"",E31&lt;&gt;"",F31&lt;&gt;"",G31&lt;&gt;""),VLOOKUP(F31,通所リハビリテーション費!$D$20:$E$24,2,0),0)</f>
        <v>0</v>
      </c>
      <c r="I31" s="50">
        <f t="shared" si="4"/>
        <v>0</v>
      </c>
      <c r="J31" s="50">
        <f t="shared" si="5"/>
        <v>0</v>
      </c>
      <c r="Q31" s="33" t="s">
        <v>64</v>
      </c>
      <c r="R31" s="33">
        <f t="shared" si="0"/>
        <v>0</v>
      </c>
      <c r="S31" s="33">
        <f t="shared" si="1"/>
        <v>0</v>
      </c>
    </row>
    <row r="32" spans="1:19" ht="20.05" customHeight="1" x14ac:dyDescent="0.5">
      <c r="A32" s="60"/>
      <c r="B32" s="60"/>
      <c r="C32" s="60"/>
      <c r="D32" s="60"/>
      <c r="E32" s="60"/>
      <c r="F32" s="60"/>
      <c r="G32" s="62"/>
      <c r="H32" s="41">
        <f>IF(AND(A32&lt;&gt;"",B32&lt;&gt;"",C32&lt;&gt;"",D32&lt;&gt;"",E32&lt;&gt;"",F32&lt;&gt;"",G32&lt;&gt;""),VLOOKUP(F32,通所リハビリテーション費!$D$20:$E$24,2,0),0)</f>
        <v>0</v>
      </c>
      <c r="I32" s="50">
        <f t="shared" si="4"/>
        <v>0</v>
      </c>
      <c r="J32" s="50">
        <f t="shared" si="5"/>
        <v>0</v>
      </c>
      <c r="Q32" s="33" t="s">
        <v>66</v>
      </c>
      <c r="R32" s="33">
        <f t="shared" si="0"/>
        <v>0</v>
      </c>
      <c r="S32" s="33">
        <f t="shared" si="1"/>
        <v>0</v>
      </c>
    </row>
    <row r="33" spans="1:19" ht="20.05" customHeight="1" x14ac:dyDescent="0.5">
      <c r="A33" s="60"/>
      <c r="B33" s="60"/>
      <c r="C33" s="60"/>
      <c r="D33" s="60"/>
      <c r="E33" s="60"/>
      <c r="F33" s="60"/>
      <c r="G33" s="62"/>
      <c r="H33" s="41">
        <f>IF(AND(A33&lt;&gt;"",B33&lt;&gt;"",C33&lt;&gt;"",D33&lt;&gt;"",E33&lt;&gt;"",F33&lt;&gt;"",G33&lt;&gt;""),VLOOKUP(F33,通所リハビリテーション費!$D$20:$E$24,2,0),0)</f>
        <v>0</v>
      </c>
      <c r="I33" s="50">
        <f t="shared" si="4"/>
        <v>0</v>
      </c>
      <c r="J33" s="50">
        <f t="shared" si="5"/>
        <v>0</v>
      </c>
      <c r="Q33" s="33" t="s">
        <v>26</v>
      </c>
      <c r="R33" s="33">
        <f t="shared" si="0"/>
        <v>0</v>
      </c>
      <c r="S33" s="33">
        <f t="shared" si="1"/>
        <v>0</v>
      </c>
    </row>
    <row r="34" spans="1:19" ht="20.05" customHeight="1" x14ac:dyDescent="0.5">
      <c r="A34" s="60"/>
      <c r="B34" s="60"/>
      <c r="C34" s="60"/>
      <c r="D34" s="60"/>
      <c r="E34" s="60"/>
      <c r="F34" s="60"/>
      <c r="G34" s="62"/>
      <c r="H34" s="41">
        <f>IF(AND(A34&lt;&gt;"",B34&lt;&gt;"",C34&lt;&gt;"",D34&lt;&gt;"",E34&lt;&gt;"",F34&lt;&gt;"",G34&lt;&gt;""),VLOOKUP(F34,通所リハビリテーション費!$D$20:$E$24,2,0),0)</f>
        <v>0</v>
      </c>
      <c r="I34" s="50">
        <f t="shared" si="4"/>
        <v>0</v>
      </c>
      <c r="J34" s="50">
        <f t="shared" si="5"/>
        <v>0</v>
      </c>
      <c r="Q34" s="33" t="s">
        <v>29</v>
      </c>
      <c r="R34" s="33">
        <f t="shared" si="0"/>
        <v>0</v>
      </c>
      <c r="S34" s="33">
        <f>SUMIF($C$20:$C$49,Q34,$G$20:$G$49)+SUMIF($C$54:$C$83,Q34,$G$54:$G$83)+SUMIF($C$88:$C$117,Q34,G120:G149)+SUMIF($C$122:$C$151,Q34,$G$122:$G$151)+SUMIF($C$156:$C$185,Q34,$G$156:$G$185)+SUMIF($C$190:$C$219,Q34,$G$190:$G$219)+SUMIF($C$224:$C$253,Q34,$G$224:$G$253)</f>
        <v>0</v>
      </c>
    </row>
    <row r="35" spans="1:19" ht="20.05" customHeight="1" x14ac:dyDescent="0.5">
      <c r="A35" s="60"/>
      <c r="B35" s="60"/>
      <c r="C35" s="60"/>
      <c r="D35" s="60"/>
      <c r="E35" s="60"/>
      <c r="F35" s="60"/>
      <c r="G35" s="62"/>
      <c r="H35" s="41">
        <f>IF(AND(A35&lt;&gt;"",B35&lt;&gt;"",C35&lt;&gt;"",D35&lt;&gt;"",E35&lt;&gt;"",F35&lt;&gt;"",G35&lt;&gt;""),VLOOKUP(F35,通所リハビリテーション費!$D$20:$E$24,2,0),0)</f>
        <v>0</v>
      </c>
      <c r="I35" s="50">
        <f t="shared" si="4"/>
        <v>0</v>
      </c>
      <c r="J35" s="50">
        <f t="shared" si="5"/>
        <v>0</v>
      </c>
      <c r="Q35" s="33" t="s">
        <v>32</v>
      </c>
      <c r="R35" s="33">
        <f t="shared" si="0"/>
        <v>0</v>
      </c>
      <c r="S35" s="33">
        <f>SUMIF($C$20:$C$49,Q35,$G$20:$G$49)+SUMIF($C$54:$C$83,Q35,$G$54:$G$83)+SUMIF($C$88:$C$117,Q35,G121:G150)+SUMIF($C$122:$C$151,Q35,$G$122:$G$151)+SUMIF($C$156:$C$185,Q35,$G$156:$G$185)+SUMIF($C$190:$C$219,Q35,$G$190:$G$219)+SUMIF($C$224:$C$253,Q35,$G$224:$G$253)</f>
        <v>0</v>
      </c>
    </row>
    <row r="36" spans="1:19" ht="20.05" customHeight="1" x14ac:dyDescent="0.5">
      <c r="A36" s="60"/>
      <c r="B36" s="60"/>
      <c r="C36" s="60"/>
      <c r="D36" s="60"/>
      <c r="E36" s="60"/>
      <c r="F36" s="60"/>
      <c r="G36" s="62"/>
      <c r="H36" s="41">
        <f>IF(AND(A36&lt;&gt;"",B36&lt;&gt;"",C36&lt;&gt;"",D36&lt;&gt;"",E36&lt;&gt;"",F36&lt;&gt;"",G36&lt;&gt;""),VLOOKUP(F36,通所リハビリテーション費!$D$20:$E$24,2,0),0)</f>
        <v>0</v>
      </c>
      <c r="I36" s="50">
        <f t="shared" si="4"/>
        <v>0</v>
      </c>
      <c r="J36" s="50">
        <f t="shared" si="5"/>
        <v>0</v>
      </c>
      <c r="Q36" s="33" t="s">
        <v>35</v>
      </c>
      <c r="R36" s="33">
        <f t="shared" si="0"/>
        <v>0</v>
      </c>
      <c r="S36" s="33">
        <f>SUMIF($C$20:$C$49,Q36,$G$20:$G$49)+SUMIF($C$54:$C$83,Q36,$G$54:$G$83)+SUMIF($C$88:$C$117,Q36,G122:G151)+SUMIF($C$122:$C$151,Q36,$G$122:$G$151)+SUMIF($C$156:$C$185,Q36,$G$156:$G$185)+SUMIF($C$190:$C$219,Q36,$G$190:$G$219)+SUMIF($C$224:$C$253,Q36,$G$224:$G$253)</f>
        <v>0</v>
      </c>
    </row>
    <row r="37" spans="1:19" ht="20.05" customHeight="1" x14ac:dyDescent="0.5">
      <c r="A37" s="60"/>
      <c r="B37" s="60"/>
      <c r="C37" s="60"/>
      <c r="D37" s="60"/>
      <c r="E37" s="60"/>
      <c r="F37" s="60"/>
      <c r="G37" s="62"/>
      <c r="H37" s="41">
        <f>IF(AND(A37&lt;&gt;"",B37&lt;&gt;"",C37&lt;&gt;"",D37&lt;&gt;"",E37&lt;&gt;"",F37&lt;&gt;"",G37&lt;&gt;""),VLOOKUP(F37,通所リハビリテーション費!$D$20:$E$24,2,0),0)</f>
        <v>0</v>
      </c>
      <c r="I37" s="50">
        <f t="shared" si="4"/>
        <v>0</v>
      </c>
      <c r="J37" s="50">
        <f t="shared" si="5"/>
        <v>0</v>
      </c>
      <c r="Q37" s="33" t="s">
        <v>38</v>
      </c>
      <c r="R37" s="33">
        <f t="shared" si="0"/>
        <v>0</v>
      </c>
      <c r="S37" s="33">
        <f>SUMIF($C$20:$C$49,Q37,$G$20:$G$49)+SUMIF($C$54:$C$83,Q37,$G$54:$G$83)+SUMIF($C$88:$C$117,Q37,G123:G152)+SUMIF($C$122:$C$151,Q37,$G$122:$G$151)+SUMIF($C$156:$C$185,Q37,$G$156:$G$185)+SUMIF($C$190:$C$219,Q37,$G$190:$G$219)+SUMIF($C$224:$C$253,Q37,$G$224:$G$253)</f>
        <v>0</v>
      </c>
    </row>
    <row r="38" spans="1:19" ht="20.05" customHeight="1" x14ac:dyDescent="0.5">
      <c r="A38" s="60"/>
      <c r="B38" s="60"/>
      <c r="C38" s="60"/>
      <c r="D38" s="60"/>
      <c r="E38" s="60"/>
      <c r="F38" s="60"/>
      <c r="G38" s="62"/>
      <c r="H38" s="41">
        <f>IF(AND(A38&lt;&gt;"",B38&lt;&gt;"",C38&lt;&gt;"",D38&lt;&gt;"",E38&lt;&gt;"",F38&lt;&gt;"",G38&lt;&gt;""),VLOOKUP(F38,通所リハビリテーション費!$D$20:$E$24,2,0),0)</f>
        <v>0</v>
      </c>
      <c r="I38" s="50">
        <f t="shared" si="4"/>
        <v>0</v>
      </c>
      <c r="J38" s="50">
        <f t="shared" si="5"/>
        <v>0</v>
      </c>
      <c r="Q38" s="33" t="s">
        <v>41</v>
      </c>
      <c r="R38" s="33">
        <f t="shared" si="0"/>
        <v>0</v>
      </c>
      <c r="S38" s="33">
        <f t="shared" ref="S38:S45" si="6">SUMIF($C$20:$C$49,Q38,$G$20:$G$49)+SUMIF($C$54:$C$83,Q38,$G$54:$G$83)+SUMIF($C$88:$C$117,Q38,G124:G154)+SUMIF($C$122:$C$151,Q38,$G$122:$G$151)+SUMIF($C$156:$C$185,Q38,$G$156:$G$185)+SUMIF($C$190:$C$219,Q38,$G$190:$G$219)+SUMIF($C$224:$C$253,Q38,$G$224:$G$253)</f>
        <v>0</v>
      </c>
    </row>
    <row r="39" spans="1:19" ht="20.05" customHeight="1" x14ac:dyDescent="0.5">
      <c r="A39" s="60"/>
      <c r="B39" s="60"/>
      <c r="C39" s="60"/>
      <c r="D39" s="60"/>
      <c r="E39" s="60"/>
      <c r="F39" s="60"/>
      <c r="G39" s="62"/>
      <c r="H39" s="41">
        <f>IF(AND(A39&lt;&gt;"",B39&lt;&gt;"",C39&lt;&gt;"",D39&lt;&gt;"",E39&lt;&gt;"",F39&lt;&gt;"",G39&lt;&gt;""),VLOOKUP(F39,通所リハビリテーション費!$D$20:$E$24,2,0),0)</f>
        <v>0</v>
      </c>
      <c r="I39" s="50">
        <f t="shared" si="4"/>
        <v>0</v>
      </c>
      <c r="J39" s="50">
        <f t="shared" si="5"/>
        <v>0</v>
      </c>
      <c r="Q39" s="33" t="s">
        <v>44</v>
      </c>
      <c r="R39" s="33">
        <f t="shared" si="0"/>
        <v>0</v>
      </c>
      <c r="S39" s="33">
        <f t="shared" si="6"/>
        <v>0</v>
      </c>
    </row>
    <row r="40" spans="1:19" ht="20.05" customHeight="1" x14ac:dyDescent="0.5">
      <c r="A40" s="60"/>
      <c r="B40" s="60"/>
      <c r="C40" s="60"/>
      <c r="D40" s="60"/>
      <c r="E40" s="60"/>
      <c r="F40" s="60"/>
      <c r="G40" s="62"/>
      <c r="H40" s="41">
        <f>IF(AND(A40&lt;&gt;"",B40&lt;&gt;"",C40&lt;&gt;"",D40&lt;&gt;"",E40&lt;&gt;"",F40&lt;&gt;"",G40&lt;&gt;""),VLOOKUP(F40,通所リハビリテーション費!$D$20:$E$24,2,0),0)</f>
        <v>0</v>
      </c>
      <c r="I40" s="50">
        <f t="shared" si="4"/>
        <v>0</v>
      </c>
      <c r="J40" s="50">
        <f t="shared" si="5"/>
        <v>0</v>
      </c>
      <c r="Q40" s="33" t="s">
        <v>47</v>
      </c>
      <c r="R40" s="33">
        <f t="shared" si="0"/>
        <v>0</v>
      </c>
      <c r="S40" s="33">
        <f t="shared" si="6"/>
        <v>0</v>
      </c>
    </row>
    <row r="41" spans="1:19" ht="20.05" customHeight="1" x14ac:dyDescent="0.5">
      <c r="A41" s="60"/>
      <c r="B41" s="60"/>
      <c r="C41" s="60"/>
      <c r="D41" s="60"/>
      <c r="E41" s="60"/>
      <c r="F41" s="60"/>
      <c r="G41" s="62"/>
      <c r="H41" s="41">
        <f>IF(AND(A41&lt;&gt;"",B41&lt;&gt;"",C41&lt;&gt;"",D41&lt;&gt;"",E41&lt;&gt;"",F41&lt;&gt;"",G41&lt;&gt;""),VLOOKUP(F41,通所リハビリテーション費!$D$20:$E$24,2,0),0)</f>
        <v>0</v>
      </c>
      <c r="I41" s="50">
        <f t="shared" si="4"/>
        <v>0</v>
      </c>
      <c r="J41" s="50">
        <f t="shared" si="5"/>
        <v>0</v>
      </c>
      <c r="Q41" s="33" t="s">
        <v>50</v>
      </c>
      <c r="R41" s="33">
        <f t="shared" si="0"/>
        <v>0</v>
      </c>
      <c r="S41" s="33">
        <f t="shared" si="6"/>
        <v>0</v>
      </c>
    </row>
    <row r="42" spans="1:19" ht="20.05" customHeight="1" x14ac:dyDescent="0.5">
      <c r="A42" s="60"/>
      <c r="B42" s="60"/>
      <c r="C42" s="60"/>
      <c r="D42" s="60"/>
      <c r="E42" s="60"/>
      <c r="F42" s="60"/>
      <c r="G42" s="62"/>
      <c r="H42" s="41">
        <f>IF(AND(A42&lt;&gt;"",B42&lt;&gt;"",C42&lt;&gt;"",D42&lt;&gt;"",E42&lt;&gt;"",F42&lt;&gt;"",G42&lt;&gt;""),VLOOKUP(F42,通所リハビリテーション費!$D$20:$E$24,2,0),0)</f>
        <v>0</v>
      </c>
      <c r="I42" s="50">
        <f t="shared" si="4"/>
        <v>0</v>
      </c>
      <c r="J42" s="50">
        <f t="shared" si="5"/>
        <v>0</v>
      </c>
      <c r="Q42" s="33" t="s">
        <v>53</v>
      </c>
      <c r="R42" s="33">
        <f t="shared" si="0"/>
        <v>0</v>
      </c>
      <c r="S42" s="33">
        <f t="shared" si="6"/>
        <v>0</v>
      </c>
    </row>
    <row r="43" spans="1:19" ht="20.05" customHeight="1" x14ac:dyDescent="0.5">
      <c r="A43" s="60"/>
      <c r="B43" s="60"/>
      <c r="C43" s="60"/>
      <c r="D43" s="60"/>
      <c r="E43" s="60"/>
      <c r="F43" s="60"/>
      <c r="G43" s="62"/>
      <c r="H43" s="41">
        <f>IF(AND(A43&lt;&gt;"",B43&lt;&gt;"",C43&lt;&gt;"",D43&lt;&gt;"",E43&lt;&gt;"",F43&lt;&gt;"",G43&lt;&gt;""),VLOOKUP(F43,通所リハビリテーション費!$D$20:$E$24,2,0),0)</f>
        <v>0</v>
      </c>
      <c r="I43" s="50">
        <f t="shared" si="4"/>
        <v>0</v>
      </c>
      <c r="J43" s="50">
        <f t="shared" si="5"/>
        <v>0</v>
      </c>
      <c r="Q43" s="33" t="s">
        <v>56</v>
      </c>
      <c r="R43" s="33">
        <f t="shared" si="0"/>
        <v>0</v>
      </c>
      <c r="S43" s="33">
        <f t="shared" si="6"/>
        <v>0</v>
      </c>
    </row>
    <row r="44" spans="1:19" ht="20.05" customHeight="1" x14ac:dyDescent="0.5">
      <c r="A44" s="60"/>
      <c r="B44" s="60"/>
      <c r="C44" s="60"/>
      <c r="D44" s="60"/>
      <c r="E44" s="60"/>
      <c r="F44" s="60"/>
      <c r="G44" s="62"/>
      <c r="H44" s="41">
        <f>IF(AND(A44&lt;&gt;"",B44&lt;&gt;"",C44&lt;&gt;"",D44&lt;&gt;"",E44&lt;&gt;"",F44&lt;&gt;"",G44&lt;&gt;""),VLOOKUP(F44,通所リハビリテーション費!$D$20:$E$24,2,0),0)</f>
        <v>0</v>
      </c>
      <c r="I44" s="50">
        <f t="shared" si="4"/>
        <v>0</v>
      </c>
      <c r="J44" s="50">
        <f t="shared" si="5"/>
        <v>0</v>
      </c>
      <c r="Q44" s="33" t="s">
        <v>59</v>
      </c>
      <c r="R44" s="33">
        <f t="shared" si="0"/>
        <v>0</v>
      </c>
      <c r="S44" s="33">
        <f t="shared" si="6"/>
        <v>0</v>
      </c>
    </row>
    <row r="45" spans="1:19" ht="20.05" customHeight="1" x14ac:dyDescent="0.5">
      <c r="A45" s="60"/>
      <c r="B45" s="60"/>
      <c r="C45" s="60"/>
      <c r="D45" s="60"/>
      <c r="E45" s="60"/>
      <c r="F45" s="60"/>
      <c r="G45" s="62"/>
      <c r="H45" s="41">
        <f>IF(AND(A45&lt;&gt;"",B45&lt;&gt;"",C45&lt;&gt;"",D45&lt;&gt;"",E45&lt;&gt;"",F45&lt;&gt;"",G45&lt;&gt;""),VLOOKUP(F45,通所リハビリテーション費!$D$20:$E$24,2,0),0)</f>
        <v>0</v>
      </c>
      <c r="I45" s="50">
        <f t="shared" si="4"/>
        <v>0</v>
      </c>
      <c r="J45" s="50">
        <f t="shared" si="5"/>
        <v>0</v>
      </c>
      <c r="Q45" s="33" t="s">
        <v>62</v>
      </c>
      <c r="R45" s="33">
        <f t="shared" si="0"/>
        <v>0</v>
      </c>
      <c r="S45" s="33">
        <f t="shared" si="6"/>
        <v>0</v>
      </c>
    </row>
    <row r="46" spans="1:19" ht="20.05" customHeight="1" x14ac:dyDescent="0.5">
      <c r="A46" s="60"/>
      <c r="B46" s="60"/>
      <c r="C46" s="60"/>
      <c r="D46" s="60"/>
      <c r="E46" s="60"/>
      <c r="F46" s="60"/>
      <c r="G46" s="62"/>
      <c r="H46" s="41">
        <f>IF(AND(A46&lt;&gt;"",B46&lt;&gt;"",C46&lt;&gt;"",D46&lt;&gt;"",E46&lt;&gt;"",F46&lt;&gt;"",G46&lt;&gt;""),VLOOKUP(F46,通所リハビリテーション費!$D$20:$E$24,2,0),0)</f>
        <v>0</v>
      </c>
      <c r="I46" s="50">
        <f t="shared" si="4"/>
        <v>0</v>
      </c>
      <c r="J46" s="50">
        <f t="shared" si="5"/>
        <v>0</v>
      </c>
      <c r="R46" s="31">
        <f>SUM(R3:R45)</f>
        <v>0</v>
      </c>
      <c r="S46" s="31">
        <f>SUM(S3:S45)</f>
        <v>0</v>
      </c>
    </row>
    <row r="47" spans="1:19" ht="20.05" customHeight="1" x14ac:dyDescent="0.5">
      <c r="A47" s="60"/>
      <c r="B47" s="60"/>
      <c r="C47" s="60"/>
      <c r="D47" s="60"/>
      <c r="E47" s="60"/>
      <c r="F47" s="60"/>
      <c r="G47" s="62"/>
      <c r="H47" s="41">
        <f>IF(AND(A47&lt;&gt;"",B47&lt;&gt;"",C47&lt;&gt;"",D47&lt;&gt;"",E47&lt;&gt;"",F47&lt;&gt;"",G47&lt;&gt;""),VLOOKUP(F47,通所リハビリテーション費!$D$20:$E$24,2,0),0)</f>
        <v>0</v>
      </c>
      <c r="I47" s="50">
        <f t="shared" si="4"/>
        <v>0</v>
      </c>
      <c r="J47" s="50">
        <f t="shared" si="5"/>
        <v>0</v>
      </c>
    </row>
    <row r="48" spans="1:19" ht="20.05" customHeight="1" x14ac:dyDescent="0.5">
      <c r="A48" s="60"/>
      <c r="B48" s="60"/>
      <c r="C48" s="60"/>
      <c r="D48" s="60"/>
      <c r="E48" s="60"/>
      <c r="F48" s="60"/>
      <c r="G48" s="62"/>
      <c r="H48" s="41">
        <f>IF(AND(A48&lt;&gt;"",B48&lt;&gt;"",C48&lt;&gt;"",D48&lt;&gt;"",E48&lt;&gt;"",F48&lt;&gt;"",G48&lt;&gt;""),VLOOKUP(F48,通所リハビリテーション費!$D$20:$E$24,2,0),0)</f>
        <v>0</v>
      </c>
      <c r="I48" s="50">
        <f t="shared" si="4"/>
        <v>0</v>
      </c>
      <c r="J48" s="50">
        <f t="shared" si="5"/>
        <v>0</v>
      </c>
    </row>
    <row r="49" spans="1:20" ht="20.05" customHeight="1" x14ac:dyDescent="0.5">
      <c r="A49" s="60"/>
      <c r="B49" s="60"/>
      <c r="C49" s="60"/>
      <c r="D49" s="60"/>
      <c r="E49" s="60"/>
      <c r="F49" s="60"/>
      <c r="G49" s="62"/>
      <c r="H49" s="41">
        <f>IF(AND(A49&lt;&gt;"",B49&lt;&gt;"",C49&lt;&gt;"",D49&lt;&gt;"",E49&lt;&gt;"",F49&lt;&gt;"",G49&lt;&gt;""),VLOOKUP(F49,通所リハビリテーション費!$D$20:$E$24,2,0),0)</f>
        <v>0</v>
      </c>
      <c r="I49" s="50">
        <f t="shared" si="4"/>
        <v>0</v>
      </c>
      <c r="J49" s="50">
        <f t="shared" si="5"/>
        <v>0</v>
      </c>
    </row>
    <row r="50" spans="1:20" ht="20.05" customHeight="1" x14ac:dyDescent="0.5">
      <c r="A50" s="106" t="s">
        <v>86</v>
      </c>
      <c r="B50" s="107"/>
      <c r="C50" s="107"/>
      <c r="D50" s="107"/>
      <c r="E50" s="107"/>
      <c r="F50" s="108"/>
      <c r="G50" s="42">
        <f>SUMIF(G20:G49,"&lt;&gt;#N/A")</f>
        <v>0</v>
      </c>
      <c r="H50" s="42">
        <f>SUMIF(H20:H49,"&lt;&gt;#N/A")</f>
        <v>0</v>
      </c>
      <c r="I50" s="51">
        <f t="shared" ref="I50" si="7">SUMIF(I20:I49,"&lt;&gt;#N/A")</f>
        <v>0</v>
      </c>
      <c r="J50" s="51">
        <f>SUMIF(J20:J49,"&lt;&gt;#N/A")</f>
        <v>0</v>
      </c>
      <c r="T50" s="43"/>
    </row>
    <row r="51" spans="1:20" s="43" customFormat="1" ht="20.05" customHeight="1" x14ac:dyDescent="0.5">
      <c r="A51" s="23"/>
      <c r="B51" s="23"/>
      <c r="C51" s="23"/>
      <c r="D51" s="23"/>
      <c r="E51" s="23"/>
      <c r="F51" s="23"/>
      <c r="G51" s="24"/>
      <c r="H51" s="24"/>
      <c r="I51" s="52"/>
      <c r="J51" s="52"/>
      <c r="Q51" s="31"/>
      <c r="R51" s="31"/>
      <c r="S51" s="31"/>
      <c r="T51" s="30"/>
    </row>
    <row r="52" spans="1:20" ht="20.05" customHeight="1" x14ac:dyDescent="0.5">
      <c r="A52" s="39" t="s">
        <v>87</v>
      </c>
      <c r="B52" s="43"/>
      <c r="C52" s="43"/>
      <c r="D52" s="43"/>
      <c r="E52" s="43"/>
      <c r="F52" s="43"/>
      <c r="G52" s="43"/>
      <c r="H52" s="43"/>
      <c r="I52" s="53"/>
      <c r="J52" s="53"/>
    </row>
    <row r="53" spans="1:20" ht="43" customHeight="1" x14ac:dyDescent="0.5">
      <c r="A53" s="25" t="s">
        <v>96</v>
      </c>
      <c r="B53" s="25" t="s">
        <v>97</v>
      </c>
      <c r="C53" s="25" t="s">
        <v>80</v>
      </c>
      <c r="D53" s="40" t="s">
        <v>214</v>
      </c>
      <c r="E53" s="40" t="s">
        <v>215</v>
      </c>
      <c r="F53" s="25" t="s">
        <v>81</v>
      </c>
      <c r="G53" s="40" t="s">
        <v>82</v>
      </c>
      <c r="H53" s="40" t="s">
        <v>83</v>
      </c>
      <c r="I53" s="49" t="s">
        <v>147</v>
      </c>
      <c r="J53" s="49" t="s">
        <v>148</v>
      </c>
    </row>
    <row r="54" spans="1:20" ht="20.05" customHeight="1" x14ac:dyDescent="0.5">
      <c r="A54" s="60"/>
      <c r="B54" s="60"/>
      <c r="C54" s="60"/>
      <c r="D54" s="60"/>
      <c r="E54" s="60"/>
      <c r="F54" s="60"/>
      <c r="G54" s="62"/>
      <c r="H54" s="41">
        <f>IF(AND(A54&lt;&gt;"",B54&lt;&gt;"",C54&lt;&gt;"",D54&lt;&gt;"",E54&lt;&gt;"",F54&lt;&gt;"",G54&lt;&gt;""),VLOOKUP(F54,通所リハビリテーション費!$D$27:$E$31,2,0),0)</f>
        <v>0</v>
      </c>
      <c r="I54" s="50">
        <f>(H54*G54)*0.1*10</f>
        <v>0</v>
      </c>
      <c r="J54" s="50">
        <f>I54*12</f>
        <v>0</v>
      </c>
    </row>
    <row r="55" spans="1:20" ht="20.05" customHeight="1" x14ac:dyDescent="0.5">
      <c r="A55" s="60"/>
      <c r="B55" s="60"/>
      <c r="C55" s="60"/>
      <c r="D55" s="60"/>
      <c r="E55" s="60"/>
      <c r="F55" s="60"/>
      <c r="G55" s="62"/>
      <c r="H55" s="41">
        <f>IF(AND(A55&lt;&gt;"",B55&lt;&gt;"",C55&lt;&gt;"",D55&lt;&gt;"",E55&lt;&gt;"",F55&lt;&gt;"",G55&lt;&gt;""),VLOOKUP(F55,通所リハビリテーション費!$D$27:$E$31,2,0),0)</f>
        <v>0</v>
      </c>
      <c r="I55" s="50">
        <f t="shared" ref="I55:I59" si="8">(H55*G55)*0.1*10</f>
        <v>0</v>
      </c>
      <c r="J55" s="50">
        <f t="shared" ref="J55:J59" si="9">I55*12</f>
        <v>0</v>
      </c>
    </row>
    <row r="56" spans="1:20" ht="20.05" customHeight="1" x14ac:dyDescent="0.5">
      <c r="A56" s="60"/>
      <c r="B56" s="60"/>
      <c r="C56" s="60"/>
      <c r="D56" s="60"/>
      <c r="E56" s="60"/>
      <c r="F56" s="60"/>
      <c r="G56" s="62"/>
      <c r="H56" s="41">
        <f>IF(AND(A56&lt;&gt;"",B56&lt;&gt;"",C56&lt;&gt;"",D56&lt;&gt;"",E56&lt;&gt;"",F56&lt;&gt;"",G56&lt;&gt;""),VLOOKUP(F56,通所リハビリテーション費!$D$27:$E$31,2,0),0)</f>
        <v>0</v>
      </c>
      <c r="I56" s="50">
        <f t="shared" si="8"/>
        <v>0</v>
      </c>
      <c r="J56" s="50">
        <f t="shared" si="9"/>
        <v>0</v>
      </c>
    </row>
    <row r="57" spans="1:20" ht="20.05" customHeight="1" x14ac:dyDescent="0.5">
      <c r="A57" s="60"/>
      <c r="B57" s="60"/>
      <c r="C57" s="60"/>
      <c r="D57" s="60"/>
      <c r="E57" s="60"/>
      <c r="F57" s="60"/>
      <c r="G57" s="62"/>
      <c r="H57" s="41">
        <f>IF(AND(A57&lt;&gt;"",B57&lt;&gt;"",C57&lt;&gt;"",D57&lt;&gt;"",E57&lt;&gt;"",F57&lt;&gt;"",G57&lt;&gt;""),VLOOKUP(F57,通所リハビリテーション費!$D$27:$E$31,2,0),0)</f>
        <v>0</v>
      </c>
      <c r="I57" s="50">
        <f t="shared" si="8"/>
        <v>0</v>
      </c>
      <c r="J57" s="50">
        <f t="shared" si="9"/>
        <v>0</v>
      </c>
    </row>
    <row r="58" spans="1:20" ht="20.05" customHeight="1" x14ac:dyDescent="0.5">
      <c r="A58" s="60"/>
      <c r="B58" s="60"/>
      <c r="C58" s="60"/>
      <c r="D58" s="60"/>
      <c r="E58" s="60"/>
      <c r="F58" s="60"/>
      <c r="G58" s="62"/>
      <c r="H58" s="41">
        <f>IF(AND(A58&lt;&gt;"",B58&lt;&gt;"",C58&lt;&gt;"",D58&lt;&gt;"",E58&lt;&gt;"",F58&lt;&gt;"",G58&lt;&gt;""),VLOOKUP(F58,通所リハビリテーション費!$D$27:$E$31,2,0),0)</f>
        <v>0</v>
      </c>
      <c r="I58" s="50">
        <f t="shared" si="8"/>
        <v>0</v>
      </c>
      <c r="J58" s="50">
        <f t="shared" si="9"/>
        <v>0</v>
      </c>
    </row>
    <row r="59" spans="1:20" ht="20.05" customHeight="1" x14ac:dyDescent="0.5">
      <c r="A59" s="60"/>
      <c r="B59" s="60"/>
      <c r="C59" s="60"/>
      <c r="D59" s="60"/>
      <c r="E59" s="60"/>
      <c r="F59" s="60"/>
      <c r="G59" s="62"/>
      <c r="H59" s="41">
        <f>IF(AND(A59&lt;&gt;"",B59&lt;&gt;"",C59&lt;&gt;"",D59&lt;&gt;"",E59&lt;&gt;"",F59&lt;&gt;"",G59&lt;&gt;""),VLOOKUP(F59,通所リハビリテーション費!$D$27:$E$31,2,0),0)</f>
        <v>0</v>
      </c>
      <c r="I59" s="50">
        <f t="shared" si="8"/>
        <v>0</v>
      </c>
      <c r="J59" s="50">
        <f t="shared" si="9"/>
        <v>0</v>
      </c>
    </row>
    <row r="60" spans="1:20" ht="20.05" customHeight="1" x14ac:dyDescent="0.5">
      <c r="A60" s="60"/>
      <c r="B60" s="60"/>
      <c r="C60" s="60"/>
      <c r="D60" s="60"/>
      <c r="E60" s="60"/>
      <c r="F60" s="60"/>
      <c r="G60" s="62"/>
      <c r="H60" s="41">
        <f>IF(AND(A60&lt;&gt;"",B60&lt;&gt;"",C60&lt;&gt;"",D60&lt;&gt;"",E60&lt;&gt;"",F60&lt;&gt;"",G60&lt;&gt;""),VLOOKUP(F60,通所リハビリテーション費!$D$27:$E$31,2,0),0)</f>
        <v>0</v>
      </c>
      <c r="I60" s="50">
        <f t="shared" ref="I60:I83" si="10">(H60*G60)*0.1*10</f>
        <v>0</v>
      </c>
      <c r="J60" s="50">
        <f t="shared" ref="J60:J83" si="11">I60*12</f>
        <v>0</v>
      </c>
    </row>
    <row r="61" spans="1:20" ht="20.05" customHeight="1" x14ac:dyDescent="0.5">
      <c r="A61" s="60"/>
      <c r="B61" s="60"/>
      <c r="C61" s="60"/>
      <c r="D61" s="60"/>
      <c r="E61" s="60"/>
      <c r="F61" s="60"/>
      <c r="G61" s="62"/>
      <c r="H61" s="41">
        <f>IF(AND(A61&lt;&gt;"",B61&lt;&gt;"",C61&lt;&gt;"",D61&lt;&gt;"",E61&lt;&gt;"",F61&lt;&gt;"",G61&lt;&gt;""),VLOOKUP(F61,通所リハビリテーション費!$D$27:$E$31,2,0),0)</f>
        <v>0</v>
      </c>
      <c r="I61" s="50">
        <f t="shared" si="10"/>
        <v>0</v>
      </c>
      <c r="J61" s="50">
        <f t="shared" si="11"/>
        <v>0</v>
      </c>
    </row>
    <row r="62" spans="1:20" ht="20.05" customHeight="1" x14ac:dyDescent="0.5">
      <c r="A62" s="60"/>
      <c r="B62" s="60"/>
      <c r="C62" s="60"/>
      <c r="D62" s="60"/>
      <c r="E62" s="60"/>
      <c r="F62" s="60"/>
      <c r="G62" s="62"/>
      <c r="H62" s="41">
        <f>IF(AND(A62&lt;&gt;"",B62&lt;&gt;"",C62&lt;&gt;"",D62&lt;&gt;"",E62&lt;&gt;"",F62&lt;&gt;"",G62&lt;&gt;""),VLOOKUP(F62,通所リハビリテーション費!$D$27:$E$31,2,0),0)</f>
        <v>0</v>
      </c>
      <c r="I62" s="50">
        <f t="shared" si="10"/>
        <v>0</v>
      </c>
      <c r="J62" s="50">
        <f t="shared" si="11"/>
        <v>0</v>
      </c>
    </row>
    <row r="63" spans="1:20" ht="20.05" customHeight="1" x14ac:dyDescent="0.5">
      <c r="A63" s="60"/>
      <c r="B63" s="60"/>
      <c r="C63" s="60"/>
      <c r="D63" s="60"/>
      <c r="E63" s="60"/>
      <c r="F63" s="60"/>
      <c r="G63" s="62"/>
      <c r="H63" s="41">
        <f>IF(AND(A63&lt;&gt;"",B63&lt;&gt;"",C63&lt;&gt;"",D63&lt;&gt;"",E63&lt;&gt;"",F63&lt;&gt;"",G63&lt;&gt;""),VLOOKUP(F63,通所リハビリテーション費!$D$27:$E$31,2,0),0)</f>
        <v>0</v>
      </c>
      <c r="I63" s="50">
        <f t="shared" si="10"/>
        <v>0</v>
      </c>
      <c r="J63" s="50">
        <f t="shared" si="11"/>
        <v>0</v>
      </c>
    </row>
    <row r="64" spans="1:20" ht="20.05" customHeight="1" x14ac:dyDescent="0.5">
      <c r="A64" s="60"/>
      <c r="B64" s="60"/>
      <c r="C64" s="60"/>
      <c r="D64" s="60"/>
      <c r="E64" s="60"/>
      <c r="F64" s="60"/>
      <c r="G64" s="62"/>
      <c r="H64" s="41">
        <f>IF(AND(A64&lt;&gt;"",B64&lt;&gt;"",C64&lt;&gt;"",D64&lt;&gt;"",E64&lt;&gt;"",F64&lt;&gt;"",G64&lt;&gt;""),VLOOKUP(F64,通所リハビリテーション費!$D$27:$E$31,2,0),0)</f>
        <v>0</v>
      </c>
      <c r="I64" s="50">
        <f t="shared" si="10"/>
        <v>0</v>
      </c>
      <c r="J64" s="50">
        <f t="shared" si="11"/>
        <v>0</v>
      </c>
    </row>
    <row r="65" spans="1:10" ht="20.05" customHeight="1" x14ac:dyDescent="0.5">
      <c r="A65" s="60"/>
      <c r="B65" s="60"/>
      <c r="C65" s="60"/>
      <c r="D65" s="60"/>
      <c r="E65" s="60"/>
      <c r="F65" s="60"/>
      <c r="G65" s="62"/>
      <c r="H65" s="41">
        <f>IF(AND(A65&lt;&gt;"",B65&lt;&gt;"",C65&lt;&gt;"",D65&lt;&gt;"",E65&lt;&gt;"",F65&lt;&gt;"",G65&lt;&gt;""),VLOOKUP(F65,通所リハビリテーション費!$D$27:$E$31,2,0),0)</f>
        <v>0</v>
      </c>
      <c r="I65" s="50">
        <f t="shared" si="10"/>
        <v>0</v>
      </c>
      <c r="J65" s="50">
        <f t="shared" si="11"/>
        <v>0</v>
      </c>
    </row>
    <row r="66" spans="1:10" ht="20.05" customHeight="1" x14ac:dyDescent="0.5">
      <c r="A66" s="60"/>
      <c r="B66" s="60"/>
      <c r="C66" s="60"/>
      <c r="D66" s="60"/>
      <c r="E66" s="60"/>
      <c r="F66" s="60"/>
      <c r="G66" s="62"/>
      <c r="H66" s="41">
        <f>IF(AND(A66&lt;&gt;"",B66&lt;&gt;"",C66&lt;&gt;"",D66&lt;&gt;"",E66&lt;&gt;"",F66&lt;&gt;"",G66&lt;&gt;""),VLOOKUP(F66,通所リハビリテーション費!$D$27:$E$31,2,0),0)</f>
        <v>0</v>
      </c>
      <c r="I66" s="50">
        <f t="shared" si="10"/>
        <v>0</v>
      </c>
      <c r="J66" s="50">
        <f t="shared" si="11"/>
        <v>0</v>
      </c>
    </row>
    <row r="67" spans="1:10" ht="20.05" customHeight="1" x14ac:dyDescent="0.5">
      <c r="A67" s="60"/>
      <c r="B67" s="60"/>
      <c r="C67" s="60"/>
      <c r="D67" s="60"/>
      <c r="E67" s="60"/>
      <c r="F67" s="60"/>
      <c r="G67" s="62"/>
      <c r="H67" s="41">
        <f>IF(AND(A67&lt;&gt;"",B67&lt;&gt;"",C67&lt;&gt;"",D67&lt;&gt;"",E67&lt;&gt;"",F67&lt;&gt;"",G67&lt;&gt;""),VLOOKUP(F67,通所リハビリテーション費!$D$27:$E$31,2,0),0)</f>
        <v>0</v>
      </c>
      <c r="I67" s="50">
        <f t="shared" si="10"/>
        <v>0</v>
      </c>
      <c r="J67" s="50">
        <f t="shared" si="11"/>
        <v>0</v>
      </c>
    </row>
    <row r="68" spans="1:10" ht="20.05" customHeight="1" x14ac:dyDescent="0.5">
      <c r="A68" s="60"/>
      <c r="B68" s="60"/>
      <c r="C68" s="60"/>
      <c r="D68" s="60"/>
      <c r="E68" s="60"/>
      <c r="F68" s="60"/>
      <c r="G68" s="62"/>
      <c r="H68" s="41">
        <f>IF(AND(A68&lt;&gt;"",B68&lt;&gt;"",C68&lt;&gt;"",D68&lt;&gt;"",E68&lt;&gt;"",F68&lt;&gt;"",G68&lt;&gt;""),VLOOKUP(F68,通所リハビリテーション費!$D$27:$E$31,2,0),0)</f>
        <v>0</v>
      </c>
      <c r="I68" s="50">
        <f t="shared" si="10"/>
        <v>0</v>
      </c>
      <c r="J68" s="50">
        <f t="shared" si="11"/>
        <v>0</v>
      </c>
    </row>
    <row r="69" spans="1:10" ht="20.05" customHeight="1" x14ac:dyDescent="0.5">
      <c r="A69" s="60"/>
      <c r="B69" s="60"/>
      <c r="C69" s="60"/>
      <c r="D69" s="60"/>
      <c r="E69" s="60"/>
      <c r="F69" s="60"/>
      <c r="G69" s="62"/>
      <c r="H69" s="41">
        <f>IF(AND(A69&lt;&gt;"",B69&lt;&gt;"",C69&lt;&gt;"",D69&lt;&gt;"",E69&lt;&gt;"",F69&lt;&gt;"",G69&lt;&gt;""),VLOOKUP(F69,通所リハビリテーション費!$D$27:$E$31,2,0),0)</f>
        <v>0</v>
      </c>
      <c r="I69" s="50">
        <f t="shared" si="10"/>
        <v>0</v>
      </c>
      <c r="J69" s="50">
        <f t="shared" si="11"/>
        <v>0</v>
      </c>
    </row>
    <row r="70" spans="1:10" ht="20.05" customHeight="1" x14ac:dyDescent="0.5">
      <c r="A70" s="60"/>
      <c r="B70" s="60"/>
      <c r="C70" s="60"/>
      <c r="D70" s="60"/>
      <c r="E70" s="60"/>
      <c r="F70" s="60"/>
      <c r="G70" s="62"/>
      <c r="H70" s="41">
        <f>IF(AND(A70&lt;&gt;"",B70&lt;&gt;"",C70&lt;&gt;"",D70&lt;&gt;"",E70&lt;&gt;"",F70&lt;&gt;"",G70&lt;&gt;""),VLOOKUP(F70,通所リハビリテーション費!$D$27:$E$31,2,0),0)</f>
        <v>0</v>
      </c>
      <c r="I70" s="50">
        <f t="shared" si="10"/>
        <v>0</v>
      </c>
      <c r="J70" s="50">
        <f t="shared" si="11"/>
        <v>0</v>
      </c>
    </row>
    <row r="71" spans="1:10" ht="20.05" customHeight="1" x14ac:dyDescent="0.5">
      <c r="A71" s="60"/>
      <c r="B71" s="60"/>
      <c r="C71" s="60"/>
      <c r="D71" s="60"/>
      <c r="E71" s="60"/>
      <c r="F71" s="60"/>
      <c r="G71" s="62"/>
      <c r="H71" s="41">
        <f>IF(AND(A71&lt;&gt;"",B71&lt;&gt;"",C71&lt;&gt;"",D71&lt;&gt;"",E71&lt;&gt;"",F71&lt;&gt;"",G71&lt;&gt;""),VLOOKUP(F71,通所リハビリテーション費!$D$27:$E$31,2,0),0)</f>
        <v>0</v>
      </c>
      <c r="I71" s="50">
        <f t="shared" si="10"/>
        <v>0</v>
      </c>
      <c r="J71" s="50">
        <f t="shared" si="11"/>
        <v>0</v>
      </c>
    </row>
    <row r="72" spans="1:10" ht="20.05" customHeight="1" x14ac:dyDescent="0.5">
      <c r="A72" s="60"/>
      <c r="B72" s="60"/>
      <c r="C72" s="60"/>
      <c r="D72" s="60"/>
      <c r="E72" s="60"/>
      <c r="F72" s="60"/>
      <c r="G72" s="62"/>
      <c r="H72" s="41">
        <f>IF(AND(A72&lt;&gt;"",B72&lt;&gt;"",C72&lt;&gt;"",D72&lt;&gt;"",E72&lt;&gt;"",F72&lt;&gt;"",G72&lt;&gt;""),VLOOKUP(F72,通所リハビリテーション費!$D$27:$E$31,2,0),0)</f>
        <v>0</v>
      </c>
      <c r="I72" s="50">
        <f t="shared" si="10"/>
        <v>0</v>
      </c>
      <c r="J72" s="50">
        <f t="shared" si="11"/>
        <v>0</v>
      </c>
    </row>
    <row r="73" spans="1:10" ht="20.05" customHeight="1" x14ac:dyDescent="0.5">
      <c r="A73" s="60"/>
      <c r="B73" s="60"/>
      <c r="C73" s="60"/>
      <c r="D73" s="60"/>
      <c r="E73" s="60"/>
      <c r="F73" s="60"/>
      <c r="G73" s="62"/>
      <c r="H73" s="41">
        <f>IF(AND(A73&lt;&gt;"",B73&lt;&gt;"",C73&lt;&gt;"",D73&lt;&gt;"",E73&lt;&gt;"",F73&lt;&gt;"",G73&lt;&gt;""),VLOOKUP(F73,通所リハビリテーション費!$D$27:$E$31,2,0),0)</f>
        <v>0</v>
      </c>
      <c r="I73" s="50">
        <f t="shared" si="10"/>
        <v>0</v>
      </c>
      <c r="J73" s="50">
        <f t="shared" si="11"/>
        <v>0</v>
      </c>
    </row>
    <row r="74" spans="1:10" ht="20.05" customHeight="1" x14ac:dyDescent="0.5">
      <c r="A74" s="60"/>
      <c r="B74" s="60"/>
      <c r="C74" s="60"/>
      <c r="D74" s="60"/>
      <c r="E74" s="60"/>
      <c r="F74" s="60"/>
      <c r="G74" s="62"/>
      <c r="H74" s="41">
        <f>IF(AND(A74&lt;&gt;"",B74&lt;&gt;"",C74&lt;&gt;"",D74&lt;&gt;"",E74&lt;&gt;"",F74&lt;&gt;"",G74&lt;&gt;""),VLOOKUP(F74,通所リハビリテーション費!$D$27:$E$31,2,0),0)</f>
        <v>0</v>
      </c>
      <c r="I74" s="50">
        <f t="shared" si="10"/>
        <v>0</v>
      </c>
      <c r="J74" s="50">
        <f t="shared" si="11"/>
        <v>0</v>
      </c>
    </row>
    <row r="75" spans="1:10" ht="20.05" customHeight="1" x14ac:dyDescent="0.5">
      <c r="A75" s="60"/>
      <c r="B75" s="60"/>
      <c r="C75" s="60"/>
      <c r="D75" s="60"/>
      <c r="E75" s="60"/>
      <c r="F75" s="60"/>
      <c r="G75" s="62"/>
      <c r="H75" s="41">
        <f>IF(AND(A75&lt;&gt;"",B75&lt;&gt;"",C75&lt;&gt;"",D75&lt;&gt;"",E75&lt;&gt;"",F75&lt;&gt;"",G75&lt;&gt;""),VLOOKUP(F75,通所リハビリテーション費!$D$27:$E$31,2,0),0)</f>
        <v>0</v>
      </c>
      <c r="I75" s="50">
        <f t="shared" si="10"/>
        <v>0</v>
      </c>
      <c r="J75" s="50">
        <f t="shared" si="11"/>
        <v>0</v>
      </c>
    </row>
    <row r="76" spans="1:10" ht="20.05" customHeight="1" x14ac:dyDescent="0.5">
      <c r="A76" s="60"/>
      <c r="B76" s="60"/>
      <c r="C76" s="60"/>
      <c r="D76" s="60"/>
      <c r="E76" s="60"/>
      <c r="F76" s="60"/>
      <c r="G76" s="62"/>
      <c r="H76" s="41">
        <f>IF(AND(A76&lt;&gt;"",B76&lt;&gt;"",C76&lt;&gt;"",D76&lt;&gt;"",E76&lt;&gt;"",F76&lt;&gt;"",G76&lt;&gt;""),VLOOKUP(F76,通所リハビリテーション費!$D$27:$E$31,2,0),0)</f>
        <v>0</v>
      </c>
      <c r="I76" s="50">
        <f t="shared" si="10"/>
        <v>0</v>
      </c>
      <c r="J76" s="50">
        <f t="shared" si="11"/>
        <v>0</v>
      </c>
    </row>
    <row r="77" spans="1:10" ht="20.05" customHeight="1" x14ac:dyDescent="0.5">
      <c r="A77" s="60"/>
      <c r="B77" s="60"/>
      <c r="C77" s="60"/>
      <c r="D77" s="60"/>
      <c r="E77" s="60"/>
      <c r="F77" s="60"/>
      <c r="G77" s="62"/>
      <c r="H77" s="41">
        <f>IF(AND(A77&lt;&gt;"",B77&lt;&gt;"",C77&lt;&gt;"",D77&lt;&gt;"",E77&lt;&gt;"",F77&lt;&gt;"",G77&lt;&gt;""),VLOOKUP(F77,通所リハビリテーション費!$D$27:$E$31,2,0),0)</f>
        <v>0</v>
      </c>
      <c r="I77" s="50">
        <f t="shared" si="10"/>
        <v>0</v>
      </c>
      <c r="J77" s="50">
        <f t="shared" si="11"/>
        <v>0</v>
      </c>
    </row>
    <row r="78" spans="1:10" ht="20.05" customHeight="1" x14ac:dyDescent="0.5">
      <c r="A78" s="60"/>
      <c r="B78" s="60"/>
      <c r="C78" s="60"/>
      <c r="D78" s="60"/>
      <c r="E78" s="60"/>
      <c r="F78" s="60"/>
      <c r="G78" s="62"/>
      <c r="H78" s="41">
        <f>IF(AND(A78&lt;&gt;"",B78&lt;&gt;"",C78&lt;&gt;"",D78&lt;&gt;"",E78&lt;&gt;"",F78&lt;&gt;"",G78&lt;&gt;""),VLOOKUP(F78,通所リハビリテーション費!$D$27:$E$31,2,0),0)</f>
        <v>0</v>
      </c>
      <c r="I78" s="50">
        <f t="shared" si="10"/>
        <v>0</v>
      </c>
      <c r="J78" s="50">
        <f t="shared" si="11"/>
        <v>0</v>
      </c>
    </row>
    <row r="79" spans="1:10" ht="20.05" customHeight="1" x14ac:dyDescent="0.5">
      <c r="A79" s="60"/>
      <c r="B79" s="60"/>
      <c r="C79" s="60"/>
      <c r="D79" s="60"/>
      <c r="E79" s="60"/>
      <c r="F79" s="60"/>
      <c r="G79" s="62"/>
      <c r="H79" s="41">
        <f>IF(AND(A79&lt;&gt;"",B79&lt;&gt;"",C79&lt;&gt;"",D79&lt;&gt;"",E79&lt;&gt;"",F79&lt;&gt;"",G79&lt;&gt;""),VLOOKUP(F79,通所リハビリテーション費!$D$27:$E$31,2,0),0)</f>
        <v>0</v>
      </c>
      <c r="I79" s="50">
        <f t="shared" si="10"/>
        <v>0</v>
      </c>
      <c r="J79" s="50">
        <f t="shared" si="11"/>
        <v>0</v>
      </c>
    </row>
    <row r="80" spans="1:10" ht="20.05" customHeight="1" x14ac:dyDescent="0.5">
      <c r="A80" s="60"/>
      <c r="B80" s="60"/>
      <c r="C80" s="60"/>
      <c r="D80" s="60"/>
      <c r="E80" s="60"/>
      <c r="F80" s="60"/>
      <c r="G80" s="62"/>
      <c r="H80" s="41">
        <f>IF(AND(A80&lt;&gt;"",B80&lt;&gt;"",C80&lt;&gt;"",D80&lt;&gt;"",E80&lt;&gt;"",F80&lt;&gt;"",G80&lt;&gt;""),VLOOKUP(F80,通所リハビリテーション費!$D$27:$E$31,2,0),0)</f>
        <v>0</v>
      </c>
      <c r="I80" s="50">
        <f t="shared" si="10"/>
        <v>0</v>
      </c>
      <c r="J80" s="50">
        <f t="shared" si="11"/>
        <v>0</v>
      </c>
    </row>
    <row r="81" spans="1:20" ht="20.05" customHeight="1" x14ac:dyDescent="0.5">
      <c r="A81" s="60"/>
      <c r="B81" s="60"/>
      <c r="C81" s="60"/>
      <c r="D81" s="60"/>
      <c r="E81" s="60"/>
      <c r="F81" s="60"/>
      <c r="G81" s="62"/>
      <c r="H81" s="41">
        <f>IF(AND(A81&lt;&gt;"",B81&lt;&gt;"",C81&lt;&gt;"",D81&lt;&gt;"",E81&lt;&gt;"",F81&lt;&gt;"",G81&lt;&gt;""),VLOOKUP(F81,通所リハビリテーション費!$D$27:$E$31,2,0),0)</f>
        <v>0</v>
      </c>
      <c r="I81" s="50">
        <f t="shared" si="10"/>
        <v>0</v>
      </c>
      <c r="J81" s="50">
        <f t="shared" si="11"/>
        <v>0</v>
      </c>
    </row>
    <row r="82" spans="1:20" ht="20.05" customHeight="1" x14ac:dyDescent="0.5">
      <c r="A82" s="60"/>
      <c r="B82" s="60"/>
      <c r="C82" s="60"/>
      <c r="D82" s="60"/>
      <c r="E82" s="60"/>
      <c r="F82" s="60"/>
      <c r="G82" s="62"/>
      <c r="H82" s="41">
        <f>IF(AND(A82&lt;&gt;"",B82&lt;&gt;"",C82&lt;&gt;"",D82&lt;&gt;"",E82&lt;&gt;"",F82&lt;&gt;"",G82&lt;&gt;""),VLOOKUP(F82,通所リハビリテーション費!$D$27:$E$31,2,0),0)</f>
        <v>0</v>
      </c>
      <c r="I82" s="50">
        <f t="shared" si="10"/>
        <v>0</v>
      </c>
      <c r="J82" s="50">
        <f t="shared" si="11"/>
        <v>0</v>
      </c>
    </row>
    <row r="83" spans="1:20" ht="20.05" customHeight="1" x14ac:dyDescent="0.5">
      <c r="A83" s="60"/>
      <c r="B83" s="60"/>
      <c r="C83" s="60"/>
      <c r="D83" s="60"/>
      <c r="E83" s="60"/>
      <c r="F83" s="60"/>
      <c r="G83" s="62"/>
      <c r="H83" s="41">
        <f>IF(AND(A83&lt;&gt;"",B83&lt;&gt;"",C83&lt;&gt;"",D83&lt;&gt;"",E83&lt;&gt;"",F83&lt;&gt;"",G83&lt;&gt;""),VLOOKUP(F83,通所リハビリテーション費!$D$27:$E$31,2,0),0)</f>
        <v>0</v>
      </c>
      <c r="I83" s="50">
        <f t="shared" si="10"/>
        <v>0</v>
      </c>
      <c r="J83" s="50">
        <f t="shared" si="11"/>
        <v>0</v>
      </c>
      <c r="T83" s="43"/>
    </row>
    <row r="84" spans="1:20" s="43" customFormat="1" ht="20.05" customHeight="1" x14ac:dyDescent="0.5">
      <c r="A84" s="106" t="s">
        <v>86</v>
      </c>
      <c r="B84" s="107"/>
      <c r="C84" s="107"/>
      <c r="D84" s="107"/>
      <c r="E84" s="107"/>
      <c r="F84" s="108"/>
      <c r="G84" s="42">
        <f>SUMIF(G54:G83,"&lt;&gt;#N/A")</f>
        <v>0</v>
      </c>
      <c r="H84" s="42">
        <f t="shared" ref="H84:I84" si="12">SUMIF(H54:H83,"&lt;&gt;#N/A")</f>
        <v>0</v>
      </c>
      <c r="I84" s="51">
        <f t="shared" si="12"/>
        <v>0</v>
      </c>
      <c r="J84" s="51">
        <f>SUMIF(J54:J83,"&lt;&gt;#N/A")</f>
        <v>0</v>
      </c>
      <c r="Q84" s="31"/>
      <c r="R84" s="31"/>
      <c r="S84" s="31"/>
      <c r="T84" s="30"/>
    </row>
    <row r="85" spans="1:20" ht="20.05" customHeight="1" x14ac:dyDescent="0.5">
      <c r="A85" s="23"/>
      <c r="B85" s="23"/>
      <c r="C85" s="23"/>
      <c r="D85" s="23"/>
      <c r="E85" s="23"/>
      <c r="F85" s="23"/>
      <c r="G85" s="24"/>
      <c r="H85" s="24"/>
      <c r="I85" s="52"/>
      <c r="J85" s="52"/>
    </row>
    <row r="86" spans="1:20" ht="20.05" customHeight="1" x14ac:dyDescent="0.5">
      <c r="A86" s="39" t="s">
        <v>88</v>
      </c>
      <c r="B86" s="43"/>
      <c r="C86" s="43"/>
      <c r="D86" s="43"/>
      <c r="E86" s="43"/>
      <c r="F86" s="43"/>
      <c r="G86" s="43"/>
      <c r="H86" s="43"/>
      <c r="I86" s="53"/>
      <c r="J86" s="53"/>
    </row>
    <row r="87" spans="1:20" ht="43" customHeight="1" x14ac:dyDescent="0.5">
      <c r="A87" s="25" t="s">
        <v>96</v>
      </c>
      <c r="B87" s="25" t="s">
        <v>97</v>
      </c>
      <c r="C87" s="25" t="s">
        <v>80</v>
      </c>
      <c r="D87" s="40" t="s">
        <v>214</v>
      </c>
      <c r="E87" s="40" t="s">
        <v>215</v>
      </c>
      <c r="F87" s="25" t="s">
        <v>81</v>
      </c>
      <c r="G87" s="40" t="s">
        <v>82</v>
      </c>
      <c r="H87" s="40" t="s">
        <v>83</v>
      </c>
      <c r="I87" s="49" t="s">
        <v>147</v>
      </c>
      <c r="J87" s="49" t="s">
        <v>148</v>
      </c>
    </row>
    <row r="88" spans="1:20" ht="20.05" customHeight="1" x14ac:dyDescent="0.5">
      <c r="A88" s="60"/>
      <c r="B88" s="60"/>
      <c r="C88" s="60"/>
      <c r="D88" s="60"/>
      <c r="E88" s="60"/>
      <c r="F88" s="60"/>
      <c r="G88" s="62"/>
      <c r="H88" s="41">
        <f>IF(AND(A88&lt;&gt;"",B88&lt;&gt;"",C88&lt;&gt;"",D88&lt;&gt;"",E88&lt;&gt;"",F88&lt;&gt;"",G88&lt;&gt;""),VLOOKUP(F88,通所リハビリテーション費!$D$34:$E$38,2,0),0)</f>
        <v>0</v>
      </c>
      <c r="I88" s="50">
        <f>(H88*G88)*0.1*10</f>
        <v>0</v>
      </c>
      <c r="J88" s="50">
        <f>I88*12</f>
        <v>0</v>
      </c>
    </row>
    <row r="89" spans="1:20" ht="20.05" customHeight="1" x14ac:dyDescent="0.5">
      <c r="A89" s="60"/>
      <c r="B89" s="60"/>
      <c r="C89" s="60"/>
      <c r="D89" s="60"/>
      <c r="E89" s="60"/>
      <c r="F89" s="60"/>
      <c r="G89" s="62"/>
      <c r="H89" s="41">
        <f>IF(AND(A89&lt;&gt;"",B89&lt;&gt;"",C89&lt;&gt;"",D89&lt;&gt;"",E89&lt;&gt;"",F89&lt;&gt;"",G89&lt;&gt;""),VLOOKUP(F89,通所リハビリテーション費!$D$34:$E$38,2,0),0)</f>
        <v>0</v>
      </c>
      <c r="I89" s="50">
        <f t="shared" ref="I89:I93" si="13">(H89*G89)*0.1*10</f>
        <v>0</v>
      </c>
      <c r="J89" s="50">
        <f t="shared" ref="J89:J93" si="14">I89*12</f>
        <v>0</v>
      </c>
    </row>
    <row r="90" spans="1:20" ht="20.05" customHeight="1" x14ac:dyDescent="0.5">
      <c r="A90" s="60"/>
      <c r="B90" s="60"/>
      <c r="C90" s="60"/>
      <c r="D90" s="60"/>
      <c r="E90" s="60"/>
      <c r="F90" s="60"/>
      <c r="G90" s="62"/>
      <c r="H90" s="41">
        <f>IF(AND(A90&lt;&gt;"",B90&lt;&gt;"",C90&lt;&gt;"",D90&lt;&gt;"",E90&lt;&gt;"",F90&lt;&gt;"",G90&lt;&gt;""),VLOOKUP(F90,通所リハビリテーション費!$D$34:$E$38,2,0),0)</f>
        <v>0</v>
      </c>
      <c r="I90" s="50">
        <f t="shared" si="13"/>
        <v>0</v>
      </c>
      <c r="J90" s="50">
        <f t="shared" si="14"/>
        <v>0</v>
      </c>
    </row>
    <row r="91" spans="1:20" ht="20.05" customHeight="1" x14ac:dyDescent="0.5">
      <c r="A91" s="60"/>
      <c r="B91" s="60"/>
      <c r="C91" s="60"/>
      <c r="D91" s="60"/>
      <c r="E91" s="60"/>
      <c r="F91" s="60"/>
      <c r="G91" s="62"/>
      <c r="H91" s="41">
        <f>IF(AND(A91&lt;&gt;"",B91&lt;&gt;"",C91&lt;&gt;"",D91&lt;&gt;"",E91&lt;&gt;"",F91&lt;&gt;"",G91&lt;&gt;""),VLOOKUP(F91,通所リハビリテーション費!$D$34:$E$38,2,0),0)</f>
        <v>0</v>
      </c>
      <c r="I91" s="50">
        <f t="shared" si="13"/>
        <v>0</v>
      </c>
      <c r="J91" s="50">
        <f t="shared" si="14"/>
        <v>0</v>
      </c>
    </row>
    <row r="92" spans="1:20" ht="20.05" customHeight="1" x14ac:dyDescent="0.5">
      <c r="A92" s="60"/>
      <c r="B92" s="60"/>
      <c r="C92" s="60"/>
      <c r="D92" s="60"/>
      <c r="E92" s="60"/>
      <c r="F92" s="60"/>
      <c r="G92" s="62"/>
      <c r="H92" s="41">
        <f>IF(AND(A92&lt;&gt;"",B92&lt;&gt;"",C92&lt;&gt;"",D92&lt;&gt;"",E92&lt;&gt;"",F92&lt;&gt;"",G92&lt;&gt;""),VLOOKUP(F92,通所リハビリテーション費!$D$34:$E$38,2,0),0)</f>
        <v>0</v>
      </c>
      <c r="I92" s="50">
        <f t="shared" si="13"/>
        <v>0</v>
      </c>
      <c r="J92" s="50">
        <f t="shared" si="14"/>
        <v>0</v>
      </c>
    </row>
    <row r="93" spans="1:20" ht="20.05" customHeight="1" x14ac:dyDescent="0.5">
      <c r="A93" s="60"/>
      <c r="B93" s="60"/>
      <c r="C93" s="60"/>
      <c r="D93" s="60"/>
      <c r="E93" s="60"/>
      <c r="F93" s="60"/>
      <c r="G93" s="62"/>
      <c r="H93" s="41">
        <f>IF(AND(A93&lt;&gt;"",B93&lt;&gt;"",C93&lt;&gt;"",D93&lt;&gt;"",E93&lt;&gt;"",F93&lt;&gt;"",G93&lt;&gt;""),VLOOKUP(F93,通所リハビリテーション費!$D$34:$E$38,2,0),0)</f>
        <v>0</v>
      </c>
      <c r="I93" s="50">
        <f t="shared" si="13"/>
        <v>0</v>
      </c>
      <c r="J93" s="50">
        <f t="shared" si="14"/>
        <v>0</v>
      </c>
    </row>
    <row r="94" spans="1:20" ht="20.05" customHeight="1" x14ac:dyDescent="0.5">
      <c r="A94" s="60"/>
      <c r="B94" s="60"/>
      <c r="C94" s="60"/>
      <c r="D94" s="60"/>
      <c r="E94" s="60"/>
      <c r="F94" s="60"/>
      <c r="G94" s="62"/>
      <c r="H94" s="41">
        <f>IF(AND(A94&lt;&gt;"",B94&lt;&gt;"",C94&lt;&gt;"",D94&lt;&gt;"",E94&lt;&gt;"",F94&lt;&gt;"",G94&lt;&gt;""),VLOOKUP(F94,通所リハビリテーション費!$D$34:$E$38,2,0),0)</f>
        <v>0</v>
      </c>
      <c r="I94" s="50">
        <f t="shared" ref="I94:I117" si="15">(H94*G94)*0.1*10</f>
        <v>0</v>
      </c>
      <c r="J94" s="50">
        <f t="shared" ref="J94:J117" si="16">I94*12</f>
        <v>0</v>
      </c>
    </row>
    <row r="95" spans="1:20" ht="20.05" customHeight="1" x14ac:dyDescent="0.5">
      <c r="A95" s="60"/>
      <c r="B95" s="60"/>
      <c r="C95" s="60"/>
      <c r="D95" s="60"/>
      <c r="E95" s="60"/>
      <c r="F95" s="60"/>
      <c r="G95" s="62"/>
      <c r="H95" s="41">
        <f>IF(AND(A95&lt;&gt;"",B95&lt;&gt;"",C95&lt;&gt;"",D95&lt;&gt;"",E95&lt;&gt;"",F95&lt;&gt;"",G95&lt;&gt;""),VLOOKUP(F95,通所リハビリテーション費!$D$34:$E$38,2,0),0)</f>
        <v>0</v>
      </c>
      <c r="I95" s="50">
        <f t="shared" si="15"/>
        <v>0</v>
      </c>
      <c r="J95" s="50">
        <f t="shared" si="16"/>
        <v>0</v>
      </c>
    </row>
    <row r="96" spans="1:20" ht="20.05" customHeight="1" x14ac:dyDescent="0.5">
      <c r="A96" s="60"/>
      <c r="B96" s="60"/>
      <c r="C96" s="60"/>
      <c r="D96" s="60"/>
      <c r="E96" s="60"/>
      <c r="F96" s="60"/>
      <c r="G96" s="62"/>
      <c r="H96" s="41">
        <f>IF(AND(A96&lt;&gt;"",B96&lt;&gt;"",C96&lt;&gt;"",D96&lt;&gt;"",E96&lt;&gt;"",F96&lt;&gt;"",G96&lt;&gt;""),VLOOKUP(F96,通所リハビリテーション費!$D$34:$E$38,2,0),0)</f>
        <v>0</v>
      </c>
      <c r="I96" s="50">
        <f t="shared" si="15"/>
        <v>0</v>
      </c>
      <c r="J96" s="50">
        <f t="shared" si="16"/>
        <v>0</v>
      </c>
    </row>
    <row r="97" spans="1:10" ht="20.05" customHeight="1" x14ac:dyDescent="0.5">
      <c r="A97" s="60"/>
      <c r="B97" s="60"/>
      <c r="C97" s="60"/>
      <c r="D97" s="60"/>
      <c r="E97" s="60"/>
      <c r="F97" s="60"/>
      <c r="G97" s="62"/>
      <c r="H97" s="41">
        <f>IF(AND(A97&lt;&gt;"",B97&lt;&gt;"",C97&lt;&gt;"",D97&lt;&gt;"",E97&lt;&gt;"",F97&lt;&gt;"",G97&lt;&gt;""),VLOOKUP(F97,通所リハビリテーション費!$D$34:$E$38,2,0),0)</f>
        <v>0</v>
      </c>
      <c r="I97" s="50">
        <f t="shared" si="15"/>
        <v>0</v>
      </c>
      <c r="J97" s="50">
        <f t="shared" si="16"/>
        <v>0</v>
      </c>
    </row>
    <row r="98" spans="1:10" ht="20.05" customHeight="1" x14ac:dyDescent="0.5">
      <c r="A98" s="60"/>
      <c r="B98" s="60"/>
      <c r="C98" s="60"/>
      <c r="D98" s="60"/>
      <c r="E98" s="60"/>
      <c r="F98" s="60"/>
      <c r="G98" s="62"/>
      <c r="H98" s="41">
        <f>IF(AND(A98&lt;&gt;"",B98&lt;&gt;"",C98&lt;&gt;"",D98&lt;&gt;"",E98&lt;&gt;"",F98&lt;&gt;"",G98&lt;&gt;""),VLOOKUP(F98,通所リハビリテーション費!$D$34:$E$38,2,0),0)</f>
        <v>0</v>
      </c>
      <c r="I98" s="50">
        <f t="shared" si="15"/>
        <v>0</v>
      </c>
      <c r="J98" s="50">
        <f t="shared" si="16"/>
        <v>0</v>
      </c>
    </row>
    <row r="99" spans="1:10" ht="20.05" customHeight="1" x14ac:dyDescent="0.5">
      <c r="A99" s="60"/>
      <c r="B99" s="60"/>
      <c r="C99" s="60"/>
      <c r="D99" s="60"/>
      <c r="E99" s="60"/>
      <c r="F99" s="60"/>
      <c r="G99" s="62"/>
      <c r="H99" s="41">
        <f>IF(AND(A99&lt;&gt;"",B99&lt;&gt;"",C99&lt;&gt;"",D99&lt;&gt;"",E99&lt;&gt;"",F99&lt;&gt;"",G99&lt;&gt;""),VLOOKUP(F99,通所リハビリテーション費!$D$34:$E$38,2,0),0)</f>
        <v>0</v>
      </c>
      <c r="I99" s="50">
        <f t="shared" si="15"/>
        <v>0</v>
      </c>
      <c r="J99" s="50">
        <f t="shared" si="16"/>
        <v>0</v>
      </c>
    </row>
    <row r="100" spans="1:10" ht="20.05" customHeight="1" x14ac:dyDescent="0.5">
      <c r="A100" s="60"/>
      <c r="B100" s="60"/>
      <c r="C100" s="60"/>
      <c r="D100" s="60"/>
      <c r="E100" s="60"/>
      <c r="F100" s="60"/>
      <c r="G100" s="62"/>
      <c r="H100" s="41">
        <f>IF(AND(A100&lt;&gt;"",B100&lt;&gt;"",C100&lt;&gt;"",D100&lt;&gt;"",E100&lt;&gt;"",F100&lt;&gt;"",G100&lt;&gt;""),VLOOKUP(F100,通所リハビリテーション費!$D$34:$E$38,2,0),0)</f>
        <v>0</v>
      </c>
      <c r="I100" s="50">
        <f t="shared" si="15"/>
        <v>0</v>
      </c>
      <c r="J100" s="50">
        <f t="shared" si="16"/>
        <v>0</v>
      </c>
    </row>
    <row r="101" spans="1:10" ht="20.05" customHeight="1" x14ac:dyDescent="0.5">
      <c r="A101" s="60"/>
      <c r="B101" s="60"/>
      <c r="C101" s="60"/>
      <c r="D101" s="60"/>
      <c r="E101" s="60"/>
      <c r="F101" s="60"/>
      <c r="G101" s="62"/>
      <c r="H101" s="41">
        <f>IF(AND(A101&lt;&gt;"",B101&lt;&gt;"",C101&lt;&gt;"",D101&lt;&gt;"",E101&lt;&gt;"",F101&lt;&gt;"",G101&lt;&gt;""),VLOOKUP(F101,通所リハビリテーション費!$D$34:$E$38,2,0),0)</f>
        <v>0</v>
      </c>
      <c r="I101" s="50">
        <f t="shared" si="15"/>
        <v>0</v>
      </c>
      <c r="J101" s="50">
        <f t="shared" si="16"/>
        <v>0</v>
      </c>
    </row>
    <row r="102" spans="1:10" ht="20.05" customHeight="1" x14ac:dyDescent="0.5">
      <c r="A102" s="60"/>
      <c r="B102" s="60"/>
      <c r="C102" s="60"/>
      <c r="D102" s="60"/>
      <c r="E102" s="60"/>
      <c r="F102" s="60"/>
      <c r="G102" s="62"/>
      <c r="H102" s="41">
        <f>IF(AND(A102&lt;&gt;"",B102&lt;&gt;"",C102&lt;&gt;"",D102&lt;&gt;"",E102&lt;&gt;"",F102&lt;&gt;"",G102&lt;&gt;""),VLOOKUP(F102,通所リハビリテーション費!$D$34:$E$38,2,0),0)</f>
        <v>0</v>
      </c>
      <c r="I102" s="50">
        <f t="shared" si="15"/>
        <v>0</v>
      </c>
      <c r="J102" s="50">
        <f t="shared" si="16"/>
        <v>0</v>
      </c>
    </row>
    <row r="103" spans="1:10" ht="20.05" customHeight="1" x14ac:dyDescent="0.5">
      <c r="A103" s="60"/>
      <c r="B103" s="60"/>
      <c r="C103" s="60"/>
      <c r="D103" s="60"/>
      <c r="E103" s="60"/>
      <c r="F103" s="60"/>
      <c r="G103" s="62"/>
      <c r="H103" s="41">
        <f>IF(AND(A103&lt;&gt;"",B103&lt;&gt;"",C103&lt;&gt;"",D103&lt;&gt;"",E103&lt;&gt;"",F103&lt;&gt;"",G103&lt;&gt;""),VLOOKUP(F103,通所リハビリテーション費!$D$34:$E$38,2,0),0)</f>
        <v>0</v>
      </c>
      <c r="I103" s="50">
        <f t="shared" si="15"/>
        <v>0</v>
      </c>
      <c r="J103" s="50">
        <f t="shared" si="16"/>
        <v>0</v>
      </c>
    </row>
    <row r="104" spans="1:10" ht="20.05" customHeight="1" x14ac:dyDescent="0.5">
      <c r="A104" s="60"/>
      <c r="B104" s="60"/>
      <c r="C104" s="60"/>
      <c r="D104" s="60"/>
      <c r="E104" s="60"/>
      <c r="F104" s="60"/>
      <c r="G104" s="62"/>
      <c r="H104" s="41">
        <f>IF(AND(A104&lt;&gt;"",B104&lt;&gt;"",C104&lt;&gt;"",D104&lt;&gt;"",E104&lt;&gt;"",F104&lt;&gt;"",G104&lt;&gt;""),VLOOKUP(F104,通所リハビリテーション費!$D$34:$E$38,2,0),0)</f>
        <v>0</v>
      </c>
      <c r="I104" s="50">
        <f t="shared" si="15"/>
        <v>0</v>
      </c>
      <c r="J104" s="50">
        <f t="shared" si="16"/>
        <v>0</v>
      </c>
    </row>
    <row r="105" spans="1:10" ht="20.05" customHeight="1" x14ac:dyDescent="0.5">
      <c r="A105" s="60"/>
      <c r="B105" s="60"/>
      <c r="C105" s="60"/>
      <c r="D105" s="60"/>
      <c r="E105" s="60"/>
      <c r="F105" s="60"/>
      <c r="G105" s="62"/>
      <c r="H105" s="41">
        <f>IF(AND(A105&lt;&gt;"",B105&lt;&gt;"",C105&lt;&gt;"",D105&lt;&gt;"",E105&lt;&gt;"",F105&lt;&gt;"",G105&lt;&gt;""),VLOOKUP(F105,通所リハビリテーション費!$D$34:$E$38,2,0),0)</f>
        <v>0</v>
      </c>
      <c r="I105" s="50">
        <f t="shared" si="15"/>
        <v>0</v>
      </c>
      <c r="J105" s="50">
        <f t="shared" si="16"/>
        <v>0</v>
      </c>
    </row>
    <row r="106" spans="1:10" ht="20.05" customHeight="1" x14ac:dyDescent="0.5">
      <c r="A106" s="60"/>
      <c r="B106" s="60"/>
      <c r="C106" s="60"/>
      <c r="D106" s="60"/>
      <c r="E106" s="60"/>
      <c r="F106" s="60"/>
      <c r="G106" s="62"/>
      <c r="H106" s="41">
        <f>IF(AND(A106&lt;&gt;"",B106&lt;&gt;"",C106&lt;&gt;"",D106&lt;&gt;"",E106&lt;&gt;"",F106&lt;&gt;"",G106&lt;&gt;""),VLOOKUP(F106,通所リハビリテーション費!$D$34:$E$38,2,0),0)</f>
        <v>0</v>
      </c>
      <c r="I106" s="50">
        <f t="shared" si="15"/>
        <v>0</v>
      </c>
      <c r="J106" s="50">
        <f t="shared" si="16"/>
        <v>0</v>
      </c>
    </row>
    <row r="107" spans="1:10" ht="20.05" customHeight="1" x14ac:dyDescent="0.5">
      <c r="A107" s="60"/>
      <c r="B107" s="60"/>
      <c r="C107" s="60"/>
      <c r="D107" s="60"/>
      <c r="E107" s="60"/>
      <c r="F107" s="60"/>
      <c r="G107" s="62"/>
      <c r="H107" s="41">
        <f>IF(AND(A107&lt;&gt;"",B107&lt;&gt;"",C107&lt;&gt;"",D107&lt;&gt;"",E107&lt;&gt;"",F107&lt;&gt;"",G107&lt;&gt;""),VLOOKUP(F107,通所リハビリテーション費!$D$34:$E$38,2,0),0)</f>
        <v>0</v>
      </c>
      <c r="I107" s="50">
        <f t="shared" si="15"/>
        <v>0</v>
      </c>
      <c r="J107" s="50">
        <f t="shared" si="16"/>
        <v>0</v>
      </c>
    </row>
    <row r="108" spans="1:10" ht="20.05" customHeight="1" x14ac:dyDescent="0.5">
      <c r="A108" s="60"/>
      <c r="B108" s="60"/>
      <c r="C108" s="60"/>
      <c r="D108" s="60"/>
      <c r="E108" s="60"/>
      <c r="F108" s="60"/>
      <c r="G108" s="62"/>
      <c r="H108" s="41">
        <f>IF(AND(A108&lt;&gt;"",B108&lt;&gt;"",C108&lt;&gt;"",D108&lt;&gt;"",E108&lt;&gt;"",F108&lt;&gt;"",G108&lt;&gt;""),VLOOKUP(F108,通所リハビリテーション費!$D$34:$E$38,2,0),0)</f>
        <v>0</v>
      </c>
      <c r="I108" s="50">
        <f t="shared" si="15"/>
        <v>0</v>
      </c>
      <c r="J108" s="50">
        <f t="shared" si="16"/>
        <v>0</v>
      </c>
    </row>
    <row r="109" spans="1:10" ht="20.05" customHeight="1" x14ac:dyDescent="0.5">
      <c r="A109" s="60"/>
      <c r="B109" s="60"/>
      <c r="C109" s="60"/>
      <c r="D109" s="60"/>
      <c r="E109" s="60"/>
      <c r="F109" s="60"/>
      <c r="G109" s="62"/>
      <c r="H109" s="41">
        <f>IF(AND(A109&lt;&gt;"",B109&lt;&gt;"",C109&lt;&gt;"",D109&lt;&gt;"",E109&lt;&gt;"",F109&lt;&gt;"",G109&lt;&gt;""),VLOOKUP(F109,通所リハビリテーション費!$D$34:$E$38,2,0),0)</f>
        <v>0</v>
      </c>
      <c r="I109" s="50">
        <f t="shared" si="15"/>
        <v>0</v>
      </c>
      <c r="J109" s="50">
        <f t="shared" si="16"/>
        <v>0</v>
      </c>
    </row>
    <row r="110" spans="1:10" ht="20.05" customHeight="1" x14ac:dyDescent="0.5">
      <c r="A110" s="60"/>
      <c r="B110" s="60"/>
      <c r="C110" s="60"/>
      <c r="D110" s="60"/>
      <c r="E110" s="60"/>
      <c r="F110" s="60"/>
      <c r="G110" s="62"/>
      <c r="H110" s="41">
        <f>IF(AND(A110&lt;&gt;"",B110&lt;&gt;"",C110&lt;&gt;"",D110&lt;&gt;"",E110&lt;&gt;"",F110&lt;&gt;"",G110&lt;&gt;""),VLOOKUP(F110,通所リハビリテーション費!$D$34:$E$38,2,0),0)</f>
        <v>0</v>
      </c>
      <c r="I110" s="50">
        <f t="shared" si="15"/>
        <v>0</v>
      </c>
      <c r="J110" s="50">
        <f t="shared" si="16"/>
        <v>0</v>
      </c>
    </row>
    <row r="111" spans="1:10" ht="20.05" customHeight="1" x14ac:dyDescent="0.5">
      <c r="A111" s="60"/>
      <c r="B111" s="60"/>
      <c r="C111" s="60"/>
      <c r="D111" s="60"/>
      <c r="E111" s="60"/>
      <c r="F111" s="60"/>
      <c r="G111" s="62"/>
      <c r="H111" s="41">
        <f>IF(AND(A111&lt;&gt;"",B111&lt;&gt;"",C111&lt;&gt;"",D111&lt;&gt;"",E111&lt;&gt;"",F111&lt;&gt;"",G111&lt;&gt;""),VLOOKUP(F111,通所リハビリテーション費!$D$34:$E$38,2,0),0)</f>
        <v>0</v>
      </c>
      <c r="I111" s="50">
        <f t="shared" si="15"/>
        <v>0</v>
      </c>
      <c r="J111" s="50">
        <f t="shared" si="16"/>
        <v>0</v>
      </c>
    </row>
    <row r="112" spans="1:10" ht="20.05" customHeight="1" x14ac:dyDescent="0.5">
      <c r="A112" s="60"/>
      <c r="B112" s="60"/>
      <c r="C112" s="60"/>
      <c r="D112" s="60"/>
      <c r="E112" s="60"/>
      <c r="F112" s="60"/>
      <c r="G112" s="62"/>
      <c r="H112" s="41">
        <f>IF(AND(A112&lt;&gt;"",B112&lt;&gt;"",C112&lt;&gt;"",D112&lt;&gt;"",E112&lt;&gt;"",F112&lt;&gt;"",G112&lt;&gt;""),VLOOKUP(F112,通所リハビリテーション費!$D$34:$E$38,2,0),0)</f>
        <v>0</v>
      </c>
      <c r="I112" s="50">
        <f t="shared" si="15"/>
        <v>0</v>
      </c>
      <c r="J112" s="50">
        <f t="shared" si="16"/>
        <v>0</v>
      </c>
    </row>
    <row r="113" spans="1:20" ht="20.05" customHeight="1" x14ac:dyDescent="0.5">
      <c r="A113" s="60"/>
      <c r="B113" s="60"/>
      <c r="C113" s="60"/>
      <c r="D113" s="60"/>
      <c r="E113" s="60"/>
      <c r="F113" s="60"/>
      <c r="G113" s="62"/>
      <c r="H113" s="41">
        <f>IF(AND(A113&lt;&gt;"",B113&lt;&gt;"",C113&lt;&gt;"",D113&lt;&gt;"",E113&lt;&gt;"",F113&lt;&gt;"",G113&lt;&gt;""),VLOOKUP(F113,通所リハビリテーション費!$D$34:$E$38,2,0),0)</f>
        <v>0</v>
      </c>
      <c r="I113" s="50">
        <f t="shared" si="15"/>
        <v>0</v>
      </c>
      <c r="J113" s="50">
        <f t="shared" si="16"/>
        <v>0</v>
      </c>
    </row>
    <row r="114" spans="1:20" ht="20.05" customHeight="1" x14ac:dyDescent="0.5">
      <c r="A114" s="60"/>
      <c r="B114" s="60"/>
      <c r="C114" s="60"/>
      <c r="D114" s="60"/>
      <c r="E114" s="60"/>
      <c r="F114" s="60"/>
      <c r="G114" s="62"/>
      <c r="H114" s="41">
        <f>IF(AND(A114&lt;&gt;"",B114&lt;&gt;"",C114&lt;&gt;"",D114&lt;&gt;"",E114&lt;&gt;"",F114&lt;&gt;"",G114&lt;&gt;""),VLOOKUP(F114,通所リハビリテーション費!$D$34:$E$38,2,0),0)</f>
        <v>0</v>
      </c>
      <c r="I114" s="50">
        <f t="shared" si="15"/>
        <v>0</v>
      </c>
      <c r="J114" s="50">
        <f t="shared" si="16"/>
        <v>0</v>
      </c>
    </row>
    <row r="115" spans="1:20" ht="20.05" customHeight="1" x14ac:dyDescent="0.5">
      <c r="A115" s="60"/>
      <c r="B115" s="60"/>
      <c r="C115" s="60"/>
      <c r="D115" s="60"/>
      <c r="E115" s="60"/>
      <c r="F115" s="60"/>
      <c r="G115" s="62"/>
      <c r="H115" s="41">
        <f>IF(AND(A115&lt;&gt;"",B115&lt;&gt;"",C115&lt;&gt;"",D115&lt;&gt;"",E115&lt;&gt;"",F115&lt;&gt;"",G115&lt;&gt;""),VLOOKUP(F115,通所リハビリテーション費!$D$34:$E$38,2,0),0)</f>
        <v>0</v>
      </c>
      <c r="I115" s="50">
        <f t="shared" si="15"/>
        <v>0</v>
      </c>
      <c r="J115" s="50">
        <f t="shared" si="16"/>
        <v>0</v>
      </c>
    </row>
    <row r="116" spans="1:20" ht="20.05" customHeight="1" x14ac:dyDescent="0.5">
      <c r="A116" s="60"/>
      <c r="B116" s="60"/>
      <c r="C116" s="60"/>
      <c r="D116" s="60"/>
      <c r="E116" s="60"/>
      <c r="F116" s="60"/>
      <c r="G116" s="62"/>
      <c r="H116" s="41">
        <f>IF(AND(A116&lt;&gt;"",B116&lt;&gt;"",C116&lt;&gt;"",D116&lt;&gt;"",E116&lt;&gt;"",F116&lt;&gt;"",G116&lt;&gt;""),VLOOKUP(F116,通所リハビリテーション費!$D$34:$E$38,2,0),0)</f>
        <v>0</v>
      </c>
      <c r="I116" s="50">
        <f t="shared" si="15"/>
        <v>0</v>
      </c>
      <c r="J116" s="50">
        <f t="shared" si="16"/>
        <v>0</v>
      </c>
      <c r="T116" s="43"/>
    </row>
    <row r="117" spans="1:20" s="43" customFormat="1" ht="20.05" customHeight="1" x14ac:dyDescent="0.5">
      <c r="A117" s="60"/>
      <c r="B117" s="60"/>
      <c r="C117" s="60"/>
      <c r="D117" s="60"/>
      <c r="E117" s="60"/>
      <c r="F117" s="60"/>
      <c r="G117" s="62"/>
      <c r="H117" s="41">
        <f>IF(AND(A117&lt;&gt;"",B117&lt;&gt;"",C117&lt;&gt;"",D117&lt;&gt;"",E117&lt;&gt;"",F117&lt;&gt;"",G117&lt;&gt;""),VLOOKUP(F117,通所リハビリテーション費!$D$34:$E$38,2,0),0)</f>
        <v>0</v>
      </c>
      <c r="I117" s="50">
        <f t="shared" si="15"/>
        <v>0</v>
      </c>
      <c r="J117" s="50">
        <f t="shared" si="16"/>
        <v>0</v>
      </c>
      <c r="Q117" s="31"/>
      <c r="R117" s="31"/>
      <c r="S117" s="31"/>
      <c r="T117" s="30"/>
    </row>
    <row r="118" spans="1:20" ht="20.05" customHeight="1" x14ac:dyDescent="0.5">
      <c r="A118" s="106" t="s">
        <v>86</v>
      </c>
      <c r="B118" s="107"/>
      <c r="C118" s="107"/>
      <c r="D118" s="107"/>
      <c r="E118" s="107"/>
      <c r="F118" s="108"/>
      <c r="G118" s="42">
        <f>SUMIF(G88:G117,"&lt;&gt;#N/A")</f>
        <v>0</v>
      </c>
      <c r="H118" s="42">
        <f>SUMIF(H88:H117,"&lt;&gt;#N/A")</f>
        <v>0</v>
      </c>
      <c r="I118" s="51">
        <f t="shared" ref="I118:J118" si="17">SUMIF(I88:I117,"&lt;&gt;#N/A")</f>
        <v>0</v>
      </c>
      <c r="J118" s="51">
        <f t="shared" si="17"/>
        <v>0</v>
      </c>
    </row>
    <row r="119" spans="1:20" ht="20.05" customHeight="1" x14ac:dyDescent="0.5">
      <c r="A119" s="23"/>
      <c r="B119" s="23"/>
      <c r="C119" s="23"/>
      <c r="D119" s="23"/>
      <c r="E119" s="23"/>
      <c r="F119" s="23"/>
      <c r="G119" s="24"/>
      <c r="H119" s="24"/>
      <c r="I119" s="52"/>
      <c r="J119" s="52"/>
    </row>
    <row r="120" spans="1:20" ht="20.05" customHeight="1" x14ac:dyDescent="0.5">
      <c r="A120" s="39" t="s">
        <v>89</v>
      </c>
      <c r="B120" s="43"/>
      <c r="C120" s="43"/>
      <c r="D120" s="43"/>
      <c r="E120" s="43"/>
      <c r="F120" s="43"/>
      <c r="G120" s="43"/>
      <c r="H120" s="43"/>
      <c r="I120" s="53"/>
      <c r="J120" s="53"/>
    </row>
    <row r="121" spans="1:20" ht="43" customHeight="1" x14ac:dyDescent="0.5">
      <c r="A121" s="25" t="s">
        <v>96</v>
      </c>
      <c r="B121" s="25" t="s">
        <v>97</v>
      </c>
      <c r="C121" s="25" t="s">
        <v>80</v>
      </c>
      <c r="D121" s="40" t="s">
        <v>214</v>
      </c>
      <c r="E121" s="40" t="s">
        <v>215</v>
      </c>
      <c r="F121" s="25" t="s">
        <v>81</v>
      </c>
      <c r="G121" s="40" t="s">
        <v>82</v>
      </c>
      <c r="H121" s="40" t="s">
        <v>83</v>
      </c>
      <c r="I121" s="49" t="s">
        <v>147</v>
      </c>
      <c r="J121" s="49" t="s">
        <v>148</v>
      </c>
    </row>
    <row r="122" spans="1:20" ht="20.05" customHeight="1" x14ac:dyDescent="0.5">
      <c r="A122" s="60"/>
      <c r="B122" s="60"/>
      <c r="C122" s="60"/>
      <c r="D122" s="60"/>
      <c r="E122" s="60"/>
      <c r="F122" s="60"/>
      <c r="G122" s="62"/>
      <c r="H122" s="41">
        <f>IF(AND(A122&lt;&gt;"",B122&lt;&gt;"",C122&lt;&gt;"",D122&lt;&gt;"",E122&lt;&gt;"",F122&lt;&gt;"",G122&lt;&gt;""),VLOOKUP(F122,通所リハビリテーション費!$D$41:$E$45,2,0),0)</f>
        <v>0</v>
      </c>
      <c r="I122" s="50">
        <f>(H122*G122)*0.1*10</f>
        <v>0</v>
      </c>
      <c r="J122" s="50">
        <f>I122*12</f>
        <v>0</v>
      </c>
    </row>
    <row r="123" spans="1:20" ht="20.05" customHeight="1" x14ac:dyDescent="0.5">
      <c r="A123" s="60"/>
      <c r="B123" s="60"/>
      <c r="C123" s="60"/>
      <c r="D123" s="60"/>
      <c r="E123" s="60"/>
      <c r="F123" s="60"/>
      <c r="G123" s="62"/>
      <c r="H123" s="41">
        <f>IF(AND(A123&lt;&gt;"",B123&lt;&gt;"",C123&lt;&gt;"",D123&lt;&gt;"",E123&lt;&gt;"",F123&lt;&gt;"",G123&lt;&gt;""),VLOOKUP(F123,通所リハビリテーション費!$D$41:$E$45,2,0),0)</f>
        <v>0</v>
      </c>
      <c r="I123" s="50">
        <f t="shared" ref="I123:I127" si="18">(H123*G123)*0.1*10</f>
        <v>0</v>
      </c>
      <c r="J123" s="50">
        <f t="shared" ref="J123:J127" si="19">I123*12</f>
        <v>0</v>
      </c>
    </row>
    <row r="124" spans="1:20" ht="20.05" customHeight="1" x14ac:dyDescent="0.5">
      <c r="A124" s="60"/>
      <c r="B124" s="60"/>
      <c r="C124" s="60"/>
      <c r="D124" s="60"/>
      <c r="E124" s="60"/>
      <c r="F124" s="60"/>
      <c r="G124" s="62"/>
      <c r="H124" s="41">
        <f>IF(AND(A124&lt;&gt;"",B124&lt;&gt;"",C124&lt;&gt;"",D124&lt;&gt;"",E124&lt;&gt;"",F124&lt;&gt;"",G124&lt;&gt;""),VLOOKUP(F124,通所リハビリテーション費!$D$41:$E$45,2,0),0)</f>
        <v>0</v>
      </c>
      <c r="I124" s="50">
        <f t="shared" si="18"/>
        <v>0</v>
      </c>
      <c r="J124" s="50">
        <f t="shared" si="19"/>
        <v>0</v>
      </c>
    </row>
    <row r="125" spans="1:20" ht="20.05" customHeight="1" x14ac:dyDescent="0.5">
      <c r="A125" s="60"/>
      <c r="B125" s="60"/>
      <c r="C125" s="60"/>
      <c r="D125" s="60"/>
      <c r="E125" s="60"/>
      <c r="F125" s="60"/>
      <c r="G125" s="62"/>
      <c r="H125" s="41">
        <f>IF(AND(A125&lt;&gt;"",B125&lt;&gt;"",C125&lt;&gt;"",D125&lt;&gt;"",E125&lt;&gt;"",F125&lt;&gt;"",G125&lt;&gt;""),VLOOKUP(F125,通所リハビリテーション費!$D$41:$E$45,2,0),0)</f>
        <v>0</v>
      </c>
      <c r="I125" s="50">
        <f t="shared" si="18"/>
        <v>0</v>
      </c>
      <c r="J125" s="50">
        <f t="shared" si="19"/>
        <v>0</v>
      </c>
    </row>
    <row r="126" spans="1:20" ht="20.05" customHeight="1" x14ac:dyDescent="0.5">
      <c r="A126" s="60"/>
      <c r="B126" s="60"/>
      <c r="C126" s="60"/>
      <c r="D126" s="60"/>
      <c r="E126" s="60"/>
      <c r="F126" s="60"/>
      <c r="G126" s="62"/>
      <c r="H126" s="41">
        <f>IF(AND(A126&lt;&gt;"",B126&lt;&gt;"",C126&lt;&gt;"",D126&lt;&gt;"",E126&lt;&gt;"",F126&lt;&gt;"",G126&lt;&gt;""),VLOOKUP(F126,通所リハビリテーション費!$D$41:$E$45,2,0),0)</f>
        <v>0</v>
      </c>
      <c r="I126" s="50">
        <f t="shared" si="18"/>
        <v>0</v>
      </c>
      <c r="J126" s="50">
        <f t="shared" si="19"/>
        <v>0</v>
      </c>
    </row>
    <row r="127" spans="1:20" ht="20.05" customHeight="1" x14ac:dyDescent="0.5">
      <c r="A127" s="60"/>
      <c r="B127" s="60"/>
      <c r="C127" s="60"/>
      <c r="D127" s="60"/>
      <c r="E127" s="60"/>
      <c r="F127" s="60"/>
      <c r="G127" s="62"/>
      <c r="H127" s="41">
        <f>IF(AND(A127&lt;&gt;"",B127&lt;&gt;"",C127&lt;&gt;"",D127&lt;&gt;"",E127&lt;&gt;"",F127&lt;&gt;"",G127&lt;&gt;""),VLOOKUP(F127,通所リハビリテーション費!$D$41:$E$45,2,0),0)</f>
        <v>0</v>
      </c>
      <c r="I127" s="50">
        <f t="shared" si="18"/>
        <v>0</v>
      </c>
      <c r="J127" s="50">
        <f t="shared" si="19"/>
        <v>0</v>
      </c>
    </row>
    <row r="128" spans="1:20" ht="20.05" customHeight="1" x14ac:dyDescent="0.5">
      <c r="A128" s="60"/>
      <c r="B128" s="60"/>
      <c r="C128" s="60"/>
      <c r="D128" s="60"/>
      <c r="E128" s="60"/>
      <c r="F128" s="60"/>
      <c r="G128" s="62"/>
      <c r="H128" s="41">
        <f>IF(AND(A128&lt;&gt;"",B128&lt;&gt;"",C128&lt;&gt;"",D128&lt;&gt;"",E128&lt;&gt;"",F128&lt;&gt;"",G128&lt;&gt;""),VLOOKUP(F128,通所リハビリテーション費!$D$41:$E$45,2,0),0)</f>
        <v>0</v>
      </c>
      <c r="I128" s="50">
        <f t="shared" ref="I128:I151" si="20">(H128*G128)*0.1*10</f>
        <v>0</v>
      </c>
      <c r="J128" s="50">
        <f t="shared" ref="J128:J151" si="21">I128*12</f>
        <v>0</v>
      </c>
    </row>
    <row r="129" spans="1:10" ht="20.05" customHeight="1" x14ac:dyDescent="0.5">
      <c r="A129" s="60"/>
      <c r="B129" s="60"/>
      <c r="C129" s="60"/>
      <c r="D129" s="60"/>
      <c r="E129" s="60"/>
      <c r="F129" s="60"/>
      <c r="G129" s="62"/>
      <c r="H129" s="41">
        <f>IF(AND(A129&lt;&gt;"",B129&lt;&gt;"",C129&lt;&gt;"",D129&lt;&gt;"",E129&lt;&gt;"",F129&lt;&gt;"",G129&lt;&gt;""),VLOOKUP(F129,通所リハビリテーション費!$D$41:$E$45,2,0),0)</f>
        <v>0</v>
      </c>
      <c r="I129" s="50">
        <f t="shared" si="20"/>
        <v>0</v>
      </c>
      <c r="J129" s="50">
        <f t="shared" si="21"/>
        <v>0</v>
      </c>
    </row>
    <row r="130" spans="1:10" ht="20.05" customHeight="1" x14ac:dyDescent="0.5">
      <c r="A130" s="60"/>
      <c r="B130" s="60"/>
      <c r="C130" s="60"/>
      <c r="D130" s="60"/>
      <c r="E130" s="60"/>
      <c r="F130" s="60"/>
      <c r="G130" s="62"/>
      <c r="H130" s="41">
        <f>IF(AND(A130&lt;&gt;"",B130&lt;&gt;"",C130&lt;&gt;"",D130&lt;&gt;"",E130&lt;&gt;"",F130&lt;&gt;"",G130&lt;&gt;""),VLOOKUP(F130,通所リハビリテーション費!$D$41:$E$45,2,0),0)</f>
        <v>0</v>
      </c>
      <c r="I130" s="50">
        <f t="shared" si="20"/>
        <v>0</v>
      </c>
      <c r="J130" s="50">
        <f t="shared" si="21"/>
        <v>0</v>
      </c>
    </row>
    <row r="131" spans="1:10" ht="20.05" customHeight="1" x14ac:dyDescent="0.5">
      <c r="A131" s="60"/>
      <c r="B131" s="60"/>
      <c r="C131" s="60"/>
      <c r="D131" s="60"/>
      <c r="E131" s="60"/>
      <c r="F131" s="60"/>
      <c r="G131" s="62"/>
      <c r="H131" s="41">
        <f>IF(AND(A131&lt;&gt;"",B131&lt;&gt;"",C131&lt;&gt;"",D131&lt;&gt;"",E131&lt;&gt;"",F131&lt;&gt;"",G131&lt;&gt;""),VLOOKUP(F131,通所リハビリテーション費!$D$41:$E$45,2,0),0)</f>
        <v>0</v>
      </c>
      <c r="I131" s="50">
        <f t="shared" si="20"/>
        <v>0</v>
      </c>
      <c r="J131" s="50">
        <f t="shared" si="21"/>
        <v>0</v>
      </c>
    </row>
    <row r="132" spans="1:10" ht="20.05" customHeight="1" x14ac:dyDescent="0.5">
      <c r="A132" s="60"/>
      <c r="B132" s="60"/>
      <c r="C132" s="60"/>
      <c r="D132" s="60"/>
      <c r="E132" s="60"/>
      <c r="F132" s="60"/>
      <c r="G132" s="62"/>
      <c r="H132" s="41">
        <f>IF(AND(A132&lt;&gt;"",B132&lt;&gt;"",C132&lt;&gt;"",D132&lt;&gt;"",E132&lt;&gt;"",F132&lt;&gt;"",G132&lt;&gt;""),VLOOKUP(F132,通所リハビリテーション費!$D$41:$E$45,2,0),0)</f>
        <v>0</v>
      </c>
      <c r="I132" s="50">
        <f t="shared" si="20"/>
        <v>0</v>
      </c>
      <c r="J132" s="50">
        <f t="shared" si="21"/>
        <v>0</v>
      </c>
    </row>
    <row r="133" spans="1:10" ht="20.05" customHeight="1" x14ac:dyDescent="0.5">
      <c r="A133" s="60"/>
      <c r="B133" s="60"/>
      <c r="C133" s="60"/>
      <c r="D133" s="60"/>
      <c r="E133" s="60"/>
      <c r="F133" s="60"/>
      <c r="G133" s="62"/>
      <c r="H133" s="41">
        <f>IF(AND(A133&lt;&gt;"",B133&lt;&gt;"",C133&lt;&gt;"",D133&lt;&gt;"",E133&lt;&gt;"",F133&lt;&gt;"",G133&lt;&gt;""),VLOOKUP(F133,通所リハビリテーション費!$D$41:$E$45,2,0),0)</f>
        <v>0</v>
      </c>
      <c r="I133" s="50">
        <f t="shared" si="20"/>
        <v>0</v>
      </c>
      <c r="J133" s="50">
        <f t="shared" si="21"/>
        <v>0</v>
      </c>
    </row>
    <row r="134" spans="1:10" ht="20.05" customHeight="1" x14ac:dyDescent="0.5">
      <c r="A134" s="60"/>
      <c r="B134" s="60"/>
      <c r="C134" s="60"/>
      <c r="D134" s="60"/>
      <c r="E134" s="60"/>
      <c r="F134" s="60"/>
      <c r="G134" s="62"/>
      <c r="H134" s="41">
        <f>IF(AND(A134&lt;&gt;"",B134&lt;&gt;"",C134&lt;&gt;"",D134&lt;&gt;"",E134&lt;&gt;"",F134&lt;&gt;"",G134&lt;&gt;""),VLOOKUP(F134,通所リハビリテーション費!$D$41:$E$45,2,0),0)</f>
        <v>0</v>
      </c>
      <c r="I134" s="50">
        <f t="shared" si="20"/>
        <v>0</v>
      </c>
      <c r="J134" s="50">
        <f t="shared" si="21"/>
        <v>0</v>
      </c>
    </row>
    <row r="135" spans="1:10" ht="20.05" customHeight="1" x14ac:dyDescent="0.5">
      <c r="A135" s="60"/>
      <c r="B135" s="60"/>
      <c r="C135" s="60"/>
      <c r="D135" s="60"/>
      <c r="E135" s="60"/>
      <c r="F135" s="60"/>
      <c r="G135" s="62"/>
      <c r="H135" s="41">
        <f>IF(AND(A135&lt;&gt;"",B135&lt;&gt;"",C135&lt;&gt;"",D135&lt;&gt;"",E135&lt;&gt;"",F135&lt;&gt;"",G135&lt;&gt;""),VLOOKUP(F135,通所リハビリテーション費!$D$41:$E$45,2,0),0)</f>
        <v>0</v>
      </c>
      <c r="I135" s="50">
        <f t="shared" si="20"/>
        <v>0</v>
      </c>
      <c r="J135" s="50">
        <f t="shared" si="21"/>
        <v>0</v>
      </c>
    </row>
    <row r="136" spans="1:10" ht="20.05" customHeight="1" x14ac:dyDescent="0.5">
      <c r="A136" s="60"/>
      <c r="B136" s="60"/>
      <c r="C136" s="60"/>
      <c r="D136" s="60"/>
      <c r="E136" s="60"/>
      <c r="F136" s="60"/>
      <c r="G136" s="62"/>
      <c r="H136" s="41">
        <f>IF(AND(A136&lt;&gt;"",B136&lt;&gt;"",C136&lt;&gt;"",D136&lt;&gt;"",E136&lt;&gt;"",F136&lt;&gt;"",G136&lt;&gt;""),VLOOKUP(F136,通所リハビリテーション費!$D$41:$E$45,2,0),0)</f>
        <v>0</v>
      </c>
      <c r="I136" s="50">
        <f t="shared" si="20"/>
        <v>0</v>
      </c>
      <c r="J136" s="50">
        <f t="shared" si="21"/>
        <v>0</v>
      </c>
    </row>
    <row r="137" spans="1:10" ht="20.05" customHeight="1" x14ac:dyDescent="0.5">
      <c r="A137" s="60"/>
      <c r="B137" s="60"/>
      <c r="C137" s="60"/>
      <c r="D137" s="60"/>
      <c r="E137" s="60"/>
      <c r="F137" s="60"/>
      <c r="G137" s="62"/>
      <c r="H137" s="41">
        <f>IF(AND(A137&lt;&gt;"",B137&lt;&gt;"",C137&lt;&gt;"",D137&lt;&gt;"",E137&lt;&gt;"",F137&lt;&gt;"",G137&lt;&gt;""),VLOOKUP(F137,通所リハビリテーション費!$D$41:$E$45,2,0),0)</f>
        <v>0</v>
      </c>
      <c r="I137" s="50">
        <f t="shared" si="20"/>
        <v>0</v>
      </c>
      <c r="J137" s="50">
        <f t="shared" si="21"/>
        <v>0</v>
      </c>
    </row>
    <row r="138" spans="1:10" ht="20.05" customHeight="1" x14ac:dyDescent="0.5">
      <c r="A138" s="60"/>
      <c r="B138" s="60"/>
      <c r="C138" s="60"/>
      <c r="D138" s="60"/>
      <c r="E138" s="60"/>
      <c r="F138" s="60"/>
      <c r="G138" s="62"/>
      <c r="H138" s="41">
        <f>IF(AND(A138&lt;&gt;"",B138&lt;&gt;"",C138&lt;&gt;"",D138&lt;&gt;"",E138&lt;&gt;"",F138&lt;&gt;"",G138&lt;&gt;""),VLOOKUP(F138,通所リハビリテーション費!$D$41:$E$45,2,0),0)</f>
        <v>0</v>
      </c>
      <c r="I138" s="50">
        <f t="shared" si="20"/>
        <v>0</v>
      </c>
      <c r="J138" s="50">
        <f t="shared" si="21"/>
        <v>0</v>
      </c>
    </row>
    <row r="139" spans="1:10" ht="20.05" customHeight="1" x14ac:dyDescent="0.5">
      <c r="A139" s="60"/>
      <c r="B139" s="60"/>
      <c r="C139" s="60"/>
      <c r="D139" s="60"/>
      <c r="E139" s="60"/>
      <c r="F139" s="60"/>
      <c r="G139" s="62"/>
      <c r="H139" s="41">
        <f>IF(AND(A139&lt;&gt;"",B139&lt;&gt;"",C139&lt;&gt;"",D139&lt;&gt;"",E139&lt;&gt;"",F139&lt;&gt;"",G139&lt;&gt;""),VLOOKUP(F139,通所リハビリテーション費!$D$41:$E$45,2,0),0)</f>
        <v>0</v>
      </c>
      <c r="I139" s="50">
        <f t="shared" si="20"/>
        <v>0</v>
      </c>
      <c r="J139" s="50">
        <f t="shared" si="21"/>
        <v>0</v>
      </c>
    </row>
    <row r="140" spans="1:10" ht="20.05" customHeight="1" x14ac:dyDescent="0.5">
      <c r="A140" s="60"/>
      <c r="B140" s="60"/>
      <c r="C140" s="60"/>
      <c r="D140" s="60"/>
      <c r="E140" s="60"/>
      <c r="F140" s="60"/>
      <c r="G140" s="62"/>
      <c r="H140" s="41">
        <f>IF(AND(A140&lt;&gt;"",B140&lt;&gt;"",C140&lt;&gt;"",D140&lt;&gt;"",E140&lt;&gt;"",F140&lt;&gt;"",G140&lt;&gt;""),VLOOKUP(F140,通所リハビリテーション費!$D$41:$E$45,2,0),0)</f>
        <v>0</v>
      </c>
      <c r="I140" s="50">
        <f t="shared" si="20"/>
        <v>0</v>
      </c>
      <c r="J140" s="50">
        <f t="shared" si="21"/>
        <v>0</v>
      </c>
    </row>
    <row r="141" spans="1:10" ht="20.05" customHeight="1" x14ac:dyDescent="0.5">
      <c r="A141" s="60"/>
      <c r="B141" s="60"/>
      <c r="C141" s="60"/>
      <c r="D141" s="60"/>
      <c r="E141" s="60"/>
      <c r="F141" s="60"/>
      <c r="G141" s="62"/>
      <c r="H141" s="41">
        <f>IF(AND(A141&lt;&gt;"",B141&lt;&gt;"",C141&lt;&gt;"",D141&lt;&gt;"",E141&lt;&gt;"",F141&lt;&gt;"",G141&lt;&gt;""),VLOOKUP(F141,通所リハビリテーション費!$D$41:$E$45,2,0),0)</f>
        <v>0</v>
      </c>
      <c r="I141" s="50">
        <f t="shared" si="20"/>
        <v>0</v>
      </c>
      <c r="J141" s="50">
        <f t="shared" si="21"/>
        <v>0</v>
      </c>
    </row>
    <row r="142" spans="1:10" ht="20.05" customHeight="1" x14ac:dyDescent="0.5">
      <c r="A142" s="60"/>
      <c r="B142" s="60"/>
      <c r="C142" s="60"/>
      <c r="D142" s="60"/>
      <c r="E142" s="60"/>
      <c r="F142" s="60"/>
      <c r="G142" s="62"/>
      <c r="H142" s="41">
        <f>IF(AND(A142&lt;&gt;"",B142&lt;&gt;"",C142&lt;&gt;"",D142&lt;&gt;"",E142&lt;&gt;"",F142&lt;&gt;"",G142&lt;&gt;""),VLOOKUP(F142,通所リハビリテーション費!$D$41:$E$45,2,0),0)</f>
        <v>0</v>
      </c>
      <c r="I142" s="50">
        <f t="shared" si="20"/>
        <v>0</v>
      </c>
      <c r="J142" s="50">
        <f t="shared" si="21"/>
        <v>0</v>
      </c>
    </row>
    <row r="143" spans="1:10" ht="20.05" customHeight="1" x14ac:dyDescent="0.5">
      <c r="A143" s="60"/>
      <c r="B143" s="60"/>
      <c r="C143" s="60"/>
      <c r="D143" s="60"/>
      <c r="E143" s="60"/>
      <c r="F143" s="60"/>
      <c r="G143" s="62"/>
      <c r="H143" s="41">
        <f>IF(AND(A143&lt;&gt;"",B143&lt;&gt;"",C143&lt;&gt;"",D143&lt;&gt;"",E143&lt;&gt;"",F143&lt;&gt;"",G143&lt;&gt;""),VLOOKUP(F143,通所リハビリテーション費!$D$41:$E$45,2,0),0)</f>
        <v>0</v>
      </c>
      <c r="I143" s="50">
        <f t="shared" si="20"/>
        <v>0</v>
      </c>
      <c r="J143" s="50">
        <f t="shared" si="21"/>
        <v>0</v>
      </c>
    </row>
    <row r="144" spans="1:10" ht="20.05" customHeight="1" x14ac:dyDescent="0.5">
      <c r="A144" s="60"/>
      <c r="B144" s="60"/>
      <c r="C144" s="60"/>
      <c r="D144" s="60"/>
      <c r="E144" s="60"/>
      <c r="F144" s="60"/>
      <c r="G144" s="62"/>
      <c r="H144" s="41">
        <f>IF(AND(A144&lt;&gt;"",B144&lt;&gt;"",C144&lt;&gt;"",D144&lt;&gt;"",E144&lt;&gt;"",F144&lt;&gt;"",G144&lt;&gt;""),VLOOKUP(F144,通所リハビリテーション費!$D$41:$E$45,2,0),0)</f>
        <v>0</v>
      </c>
      <c r="I144" s="50">
        <f t="shared" si="20"/>
        <v>0</v>
      </c>
      <c r="J144" s="50">
        <f t="shared" si="21"/>
        <v>0</v>
      </c>
    </row>
    <row r="145" spans="1:10" ht="20.05" customHeight="1" x14ac:dyDescent="0.5">
      <c r="A145" s="60"/>
      <c r="B145" s="60"/>
      <c r="C145" s="60"/>
      <c r="D145" s="60"/>
      <c r="E145" s="60"/>
      <c r="F145" s="60"/>
      <c r="G145" s="62"/>
      <c r="H145" s="41">
        <f>IF(AND(A145&lt;&gt;"",B145&lt;&gt;"",C145&lt;&gt;"",D145&lt;&gt;"",E145&lt;&gt;"",F145&lt;&gt;"",G145&lt;&gt;""),VLOOKUP(F145,通所リハビリテーション費!$D$41:$E$45,2,0),0)</f>
        <v>0</v>
      </c>
      <c r="I145" s="50">
        <f t="shared" si="20"/>
        <v>0</v>
      </c>
      <c r="J145" s="50">
        <f t="shared" si="21"/>
        <v>0</v>
      </c>
    </row>
    <row r="146" spans="1:10" ht="20.05" customHeight="1" x14ac:dyDescent="0.5">
      <c r="A146" s="60"/>
      <c r="B146" s="60"/>
      <c r="C146" s="60"/>
      <c r="D146" s="60"/>
      <c r="E146" s="60"/>
      <c r="F146" s="60"/>
      <c r="G146" s="62"/>
      <c r="H146" s="41">
        <f>IF(AND(A146&lt;&gt;"",B146&lt;&gt;"",C146&lt;&gt;"",D146&lt;&gt;"",E146&lt;&gt;"",F146&lt;&gt;"",G146&lt;&gt;""),VLOOKUP(F146,通所リハビリテーション費!$D$41:$E$45,2,0),0)</f>
        <v>0</v>
      </c>
      <c r="I146" s="50">
        <f t="shared" si="20"/>
        <v>0</v>
      </c>
      <c r="J146" s="50">
        <f t="shared" si="21"/>
        <v>0</v>
      </c>
    </row>
    <row r="147" spans="1:10" ht="20.05" customHeight="1" x14ac:dyDescent="0.5">
      <c r="A147" s="60"/>
      <c r="B147" s="60"/>
      <c r="C147" s="60"/>
      <c r="D147" s="60"/>
      <c r="E147" s="60"/>
      <c r="F147" s="60"/>
      <c r="G147" s="62"/>
      <c r="H147" s="41">
        <f>IF(AND(A147&lt;&gt;"",B147&lt;&gt;"",C147&lt;&gt;"",D147&lt;&gt;"",E147&lt;&gt;"",F147&lt;&gt;"",G147&lt;&gt;""),VLOOKUP(F147,通所リハビリテーション費!$D$41:$E$45,2,0),0)</f>
        <v>0</v>
      </c>
      <c r="I147" s="50">
        <f t="shared" si="20"/>
        <v>0</v>
      </c>
      <c r="J147" s="50">
        <f t="shared" si="21"/>
        <v>0</v>
      </c>
    </row>
    <row r="148" spans="1:10" ht="20.05" customHeight="1" x14ac:dyDescent="0.5">
      <c r="A148" s="60"/>
      <c r="B148" s="60"/>
      <c r="C148" s="60"/>
      <c r="D148" s="60"/>
      <c r="E148" s="60"/>
      <c r="F148" s="60"/>
      <c r="G148" s="62"/>
      <c r="H148" s="41">
        <f>IF(AND(A148&lt;&gt;"",B148&lt;&gt;"",C148&lt;&gt;"",D148&lt;&gt;"",E148&lt;&gt;"",F148&lt;&gt;"",G148&lt;&gt;""),VLOOKUP(F148,通所リハビリテーション費!$D$41:$E$45,2,0),0)</f>
        <v>0</v>
      </c>
      <c r="I148" s="50">
        <f t="shared" si="20"/>
        <v>0</v>
      </c>
      <c r="J148" s="50">
        <f t="shared" si="21"/>
        <v>0</v>
      </c>
    </row>
    <row r="149" spans="1:10" ht="20.05" customHeight="1" x14ac:dyDescent="0.5">
      <c r="A149" s="60"/>
      <c r="B149" s="60"/>
      <c r="C149" s="60"/>
      <c r="D149" s="60"/>
      <c r="E149" s="60"/>
      <c r="F149" s="60"/>
      <c r="G149" s="62"/>
      <c r="H149" s="41">
        <f>IF(AND(A149&lt;&gt;"",B149&lt;&gt;"",C149&lt;&gt;"",D149&lt;&gt;"",E149&lt;&gt;"",F149&lt;&gt;"",G149&lt;&gt;""),VLOOKUP(F149,通所リハビリテーション費!$D$41:$E$45,2,0),0)</f>
        <v>0</v>
      </c>
      <c r="I149" s="50">
        <f t="shared" si="20"/>
        <v>0</v>
      </c>
      <c r="J149" s="50">
        <f t="shared" si="21"/>
        <v>0</v>
      </c>
    </row>
    <row r="150" spans="1:10" ht="20.05" customHeight="1" x14ac:dyDescent="0.5">
      <c r="A150" s="60"/>
      <c r="B150" s="60"/>
      <c r="C150" s="60"/>
      <c r="D150" s="60"/>
      <c r="E150" s="60"/>
      <c r="F150" s="60"/>
      <c r="G150" s="62"/>
      <c r="H150" s="41">
        <f>IF(AND(A150&lt;&gt;"",B150&lt;&gt;"",C150&lt;&gt;"",D150&lt;&gt;"",E150&lt;&gt;"",F150&lt;&gt;"",G150&lt;&gt;""),VLOOKUP(F150,通所リハビリテーション費!$D$41:$E$45,2,0),0)</f>
        <v>0</v>
      </c>
      <c r="I150" s="50">
        <f t="shared" si="20"/>
        <v>0</v>
      </c>
      <c r="J150" s="50">
        <f t="shared" si="21"/>
        <v>0</v>
      </c>
    </row>
    <row r="151" spans="1:10" ht="20.05" customHeight="1" x14ac:dyDescent="0.5">
      <c r="A151" s="60"/>
      <c r="B151" s="60"/>
      <c r="C151" s="60"/>
      <c r="D151" s="60"/>
      <c r="E151" s="60"/>
      <c r="F151" s="60"/>
      <c r="G151" s="62"/>
      <c r="H151" s="41">
        <f>IF(AND(A151&lt;&gt;"",B151&lt;&gt;"",C151&lt;&gt;"",D151&lt;&gt;"",E151&lt;&gt;"",F151&lt;&gt;"",G151&lt;&gt;""),VLOOKUP(F151,通所リハビリテーション費!$D$41:$E$45,2,0),0)</f>
        <v>0</v>
      </c>
      <c r="I151" s="50">
        <f t="shared" si="20"/>
        <v>0</v>
      </c>
      <c r="J151" s="50">
        <f t="shared" si="21"/>
        <v>0</v>
      </c>
    </row>
    <row r="152" spans="1:10" ht="20.05" customHeight="1" x14ac:dyDescent="0.5">
      <c r="A152" s="106" t="s">
        <v>86</v>
      </c>
      <c r="B152" s="107"/>
      <c r="C152" s="107"/>
      <c r="D152" s="107"/>
      <c r="E152" s="107"/>
      <c r="F152" s="108"/>
      <c r="G152" s="42">
        <f>SUMIF(G122:G151,"&lt;&gt;#N/A")</f>
        <v>0</v>
      </c>
      <c r="H152" s="42">
        <f t="shared" ref="H152:J152" si="22">SUMIF(H122:H151,"&lt;&gt;#N/A")</f>
        <v>0</v>
      </c>
      <c r="I152" s="51">
        <f t="shared" si="22"/>
        <v>0</v>
      </c>
      <c r="J152" s="51">
        <f t="shared" si="22"/>
        <v>0</v>
      </c>
    </row>
    <row r="153" spans="1:10" ht="20.05" customHeight="1" x14ac:dyDescent="0.5">
      <c r="A153" s="23"/>
      <c r="B153" s="23"/>
      <c r="C153" s="23"/>
      <c r="D153" s="23"/>
      <c r="E153" s="23"/>
      <c r="F153" s="23"/>
      <c r="G153" s="24"/>
      <c r="H153" s="24"/>
      <c r="I153" s="52"/>
      <c r="J153" s="52"/>
    </row>
    <row r="154" spans="1:10" ht="20.05" customHeight="1" x14ac:dyDescent="0.5">
      <c r="A154" s="39" t="s">
        <v>90</v>
      </c>
    </row>
    <row r="155" spans="1:10" ht="43" customHeight="1" x14ac:dyDescent="0.5">
      <c r="A155" s="25" t="s">
        <v>96</v>
      </c>
      <c r="B155" s="25" t="s">
        <v>97</v>
      </c>
      <c r="C155" s="25" t="s">
        <v>80</v>
      </c>
      <c r="D155" s="40" t="s">
        <v>214</v>
      </c>
      <c r="E155" s="40" t="s">
        <v>215</v>
      </c>
      <c r="F155" s="25" t="s">
        <v>81</v>
      </c>
      <c r="G155" s="40" t="s">
        <v>82</v>
      </c>
      <c r="H155" s="40" t="s">
        <v>83</v>
      </c>
      <c r="I155" s="49" t="s">
        <v>147</v>
      </c>
      <c r="J155" s="49" t="s">
        <v>148</v>
      </c>
    </row>
    <row r="156" spans="1:10" ht="20.05" customHeight="1" x14ac:dyDescent="0.5">
      <c r="A156" s="60"/>
      <c r="B156" s="60"/>
      <c r="C156" s="60"/>
      <c r="D156" s="60"/>
      <c r="E156" s="60"/>
      <c r="F156" s="60"/>
      <c r="G156" s="62"/>
      <c r="H156" s="41">
        <f>IF(AND(A156&lt;&gt;"",B156&lt;&gt;"",C156&lt;&gt;"",D156&lt;&gt;"",E156&lt;&gt;"",F156&lt;&gt;"",G156&lt;&gt;""),VLOOKUP(F156,通所リハビリテーション費!$D$48:$E$52,2,0),0)</f>
        <v>0</v>
      </c>
      <c r="I156" s="50">
        <f>(H156*G156)*0.1*10</f>
        <v>0</v>
      </c>
      <c r="J156" s="50">
        <f>I156*12</f>
        <v>0</v>
      </c>
    </row>
    <row r="157" spans="1:10" ht="20.05" customHeight="1" x14ac:dyDescent="0.5">
      <c r="A157" s="60"/>
      <c r="B157" s="60"/>
      <c r="C157" s="60"/>
      <c r="D157" s="60"/>
      <c r="E157" s="60"/>
      <c r="F157" s="60"/>
      <c r="G157" s="62"/>
      <c r="H157" s="41">
        <f>IF(AND(A157&lt;&gt;"",B157&lt;&gt;"",C157&lt;&gt;"",D157&lt;&gt;"",E157&lt;&gt;"",F157&lt;&gt;"",G157&lt;&gt;""),VLOOKUP(F157,通所リハビリテーション費!$D$48:$E$52,2,0),0)</f>
        <v>0</v>
      </c>
      <c r="I157" s="50">
        <f t="shared" ref="I157:I161" si="23">(H157*G157)*0.1*10</f>
        <v>0</v>
      </c>
      <c r="J157" s="50">
        <f t="shared" ref="J157:J161" si="24">I157*12</f>
        <v>0</v>
      </c>
    </row>
    <row r="158" spans="1:10" ht="20.05" customHeight="1" x14ac:dyDescent="0.5">
      <c r="A158" s="60"/>
      <c r="B158" s="60"/>
      <c r="C158" s="60"/>
      <c r="D158" s="60"/>
      <c r="E158" s="60"/>
      <c r="F158" s="60"/>
      <c r="G158" s="62"/>
      <c r="H158" s="41">
        <f>IF(AND(A158&lt;&gt;"",B158&lt;&gt;"",C158&lt;&gt;"",D158&lt;&gt;"",E158&lt;&gt;"",F158&lt;&gt;"",G158&lt;&gt;""),VLOOKUP(F158,通所リハビリテーション費!$D$48:$E$52,2,0),0)</f>
        <v>0</v>
      </c>
      <c r="I158" s="50">
        <f t="shared" si="23"/>
        <v>0</v>
      </c>
      <c r="J158" s="50">
        <f t="shared" si="24"/>
        <v>0</v>
      </c>
    </row>
    <row r="159" spans="1:10" ht="20.05" customHeight="1" x14ac:dyDescent="0.5">
      <c r="A159" s="60"/>
      <c r="B159" s="60"/>
      <c r="C159" s="60"/>
      <c r="D159" s="60"/>
      <c r="E159" s="60"/>
      <c r="F159" s="60"/>
      <c r="G159" s="62"/>
      <c r="H159" s="41">
        <f>IF(AND(A159&lt;&gt;"",B159&lt;&gt;"",C159&lt;&gt;"",D159&lt;&gt;"",E159&lt;&gt;"",F159&lt;&gt;"",G159&lt;&gt;""),VLOOKUP(F159,通所リハビリテーション費!$D$48:$E$52,2,0),0)</f>
        <v>0</v>
      </c>
      <c r="I159" s="50">
        <f t="shared" si="23"/>
        <v>0</v>
      </c>
      <c r="J159" s="50">
        <f t="shared" si="24"/>
        <v>0</v>
      </c>
    </row>
    <row r="160" spans="1:10" ht="20.05" customHeight="1" x14ac:dyDescent="0.5">
      <c r="A160" s="60"/>
      <c r="B160" s="60"/>
      <c r="C160" s="60"/>
      <c r="D160" s="60"/>
      <c r="E160" s="60"/>
      <c r="F160" s="60"/>
      <c r="G160" s="62"/>
      <c r="H160" s="41">
        <f>IF(AND(A160&lt;&gt;"",B160&lt;&gt;"",C160&lt;&gt;"",D160&lt;&gt;"",E160&lt;&gt;"",F160&lt;&gt;"",G160&lt;&gt;""),VLOOKUP(F160,通所リハビリテーション費!$D$48:$E$52,2,0),0)</f>
        <v>0</v>
      </c>
      <c r="I160" s="50">
        <f t="shared" si="23"/>
        <v>0</v>
      </c>
      <c r="J160" s="50">
        <f t="shared" si="24"/>
        <v>0</v>
      </c>
    </row>
    <row r="161" spans="1:10" ht="20.05" customHeight="1" x14ac:dyDescent="0.5">
      <c r="A161" s="60"/>
      <c r="B161" s="60"/>
      <c r="C161" s="60"/>
      <c r="D161" s="60"/>
      <c r="E161" s="60"/>
      <c r="F161" s="60"/>
      <c r="G161" s="62"/>
      <c r="H161" s="41">
        <f>IF(AND(A161&lt;&gt;"",B161&lt;&gt;"",C161&lt;&gt;"",D161&lt;&gt;"",E161&lt;&gt;"",F161&lt;&gt;"",G161&lt;&gt;""),VLOOKUP(F161,通所リハビリテーション費!$D$48:$E$52,2,0),0)</f>
        <v>0</v>
      </c>
      <c r="I161" s="50">
        <f t="shared" si="23"/>
        <v>0</v>
      </c>
      <c r="J161" s="50">
        <f t="shared" si="24"/>
        <v>0</v>
      </c>
    </row>
    <row r="162" spans="1:10" ht="20.05" customHeight="1" x14ac:dyDescent="0.5">
      <c r="A162" s="60"/>
      <c r="B162" s="60"/>
      <c r="C162" s="60"/>
      <c r="D162" s="60"/>
      <c r="E162" s="60"/>
      <c r="F162" s="60"/>
      <c r="G162" s="62"/>
      <c r="H162" s="41">
        <f>IF(AND(A162&lt;&gt;"",B162&lt;&gt;"",C162&lt;&gt;"",D162&lt;&gt;"",E162&lt;&gt;"",F162&lt;&gt;"",G162&lt;&gt;""),VLOOKUP(F162,通所リハビリテーション費!$D$48:$E$52,2,0),0)</f>
        <v>0</v>
      </c>
      <c r="I162" s="50">
        <f t="shared" ref="I162:I185" si="25">(H162*G162)*0.1*10</f>
        <v>0</v>
      </c>
      <c r="J162" s="50">
        <f t="shared" ref="J162:J185" si="26">I162*12</f>
        <v>0</v>
      </c>
    </row>
    <row r="163" spans="1:10" ht="20.05" customHeight="1" x14ac:dyDescent="0.5">
      <c r="A163" s="60"/>
      <c r="B163" s="60"/>
      <c r="C163" s="60"/>
      <c r="D163" s="60"/>
      <c r="E163" s="60"/>
      <c r="F163" s="60"/>
      <c r="G163" s="62"/>
      <c r="H163" s="41">
        <f>IF(AND(A163&lt;&gt;"",B163&lt;&gt;"",C163&lt;&gt;"",D163&lt;&gt;"",E163&lt;&gt;"",F163&lt;&gt;"",G163&lt;&gt;""),VLOOKUP(F163,通所リハビリテーション費!$D$48:$E$52,2,0),0)</f>
        <v>0</v>
      </c>
      <c r="I163" s="50">
        <f t="shared" si="25"/>
        <v>0</v>
      </c>
      <c r="J163" s="50">
        <f t="shared" si="26"/>
        <v>0</v>
      </c>
    </row>
    <row r="164" spans="1:10" ht="20.05" customHeight="1" x14ac:dyDescent="0.5">
      <c r="A164" s="60"/>
      <c r="B164" s="60"/>
      <c r="C164" s="60"/>
      <c r="D164" s="60"/>
      <c r="E164" s="60"/>
      <c r="F164" s="60"/>
      <c r="G164" s="62"/>
      <c r="H164" s="41">
        <f>IF(AND(A164&lt;&gt;"",B164&lt;&gt;"",C164&lt;&gt;"",D164&lt;&gt;"",E164&lt;&gt;"",F164&lt;&gt;"",G164&lt;&gt;""),VLOOKUP(F164,通所リハビリテーション費!$D$48:$E$52,2,0),0)</f>
        <v>0</v>
      </c>
      <c r="I164" s="50">
        <f t="shared" si="25"/>
        <v>0</v>
      </c>
      <c r="J164" s="50">
        <f t="shared" si="26"/>
        <v>0</v>
      </c>
    </row>
    <row r="165" spans="1:10" ht="20.05" customHeight="1" x14ac:dyDescent="0.5">
      <c r="A165" s="60"/>
      <c r="B165" s="60"/>
      <c r="C165" s="60"/>
      <c r="D165" s="60"/>
      <c r="E165" s="60"/>
      <c r="F165" s="60"/>
      <c r="G165" s="62"/>
      <c r="H165" s="41">
        <f>IF(AND(A165&lt;&gt;"",B165&lt;&gt;"",C165&lt;&gt;"",D165&lt;&gt;"",E165&lt;&gt;"",F165&lt;&gt;"",G165&lt;&gt;""),VLOOKUP(F165,通所リハビリテーション費!$D$48:$E$52,2,0),0)</f>
        <v>0</v>
      </c>
      <c r="I165" s="50">
        <f t="shared" si="25"/>
        <v>0</v>
      </c>
      <c r="J165" s="50">
        <f t="shared" si="26"/>
        <v>0</v>
      </c>
    </row>
    <row r="166" spans="1:10" ht="20.05" customHeight="1" x14ac:dyDescent="0.5">
      <c r="A166" s="60"/>
      <c r="B166" s="60"/>
      <c r="C166" s="60"/>
      <c r="D166" s="60"/>
      <c r="E166" s="60"/>
      <c r="F166" s="60"/>
      <c r="G166" s="62"/>
      <c r="H166" s="41">
        <f>IF(AND(A166&lt;&gt;"",B166&lt;&gt;"",C166&lt;&gt;"",D166&lt;&gt;"",E166&lt;&gt;"",F166&lt;&gt;"",G166&lt;&gt;""),VLOOKUP(F166,通所リハビリテーション費!$D$48:$E$52,2,0),0)</f>
        <v>0</v>
      </c>
      <c r="I166" s="50">
        <f t="shared" si="25"/>
        <v>0</v>
      </c>
      <c r="J166" s="50">
        <f t="shared" si="26"/>
        <v>0</v>
      </c>
    </row>
    <row r="167" spans="1:10" ht="20.05" customHeight="1" x14ac:dyDescent="0.5">
      <c r="A167" s="60"/>
      <c r="B167" s="60"/>
      <c r="C167" s="60"/>
      <c r="D167" s="60"/>
      <c r="E167" s="60"/>
      <c r="F167" s="60"/>
      <c r="G167" s="62"/>
      <c r="H167" s="41">
        <f>IF(AND(A167&lt;&gt;"",B167&lt;&gt;"",C167&lt;&gt;"",D167&lt;&gt;"",E167&lt;&gt;"",F167&lt;&gt;"",G167&lt;&gt;""),VLOOKUP(F167,通所リハビリテーション費!$D$48:$E$52,2,0),0)</f>
        <v>0</v>
      </c>
      <c r="I167" s="50">
        <f t="shared" si="25"/>
        <v>0</v>
      </c>
      <c r="J167" s="50">
        <f t="shared" si="26"/>
        <v>0</v>
      </c>
    </row>
    <row r="168" spans="1:10" ht="20.05" customHeight="1" x14ac:dyDescent="0.5">
      <c r="A168" s="60"/>
      <c r="B168" s="60"/>
      <c r="C168" s="60"/>
      <c r="D168" s="60"/>
      <c r="E168" s="60"/>
      <c r="F168" s="60"/>
      <c r="G168" s="62"/>
      <c r="H168" s="41">
        <f>IF(AND(A168&lt;&gt;"",B168&lt;&gt;"",C168&lt;&gt;"",D168&lt;&gt;"",E168&lt;&gt;"",F168&lt;&gt;"",G168&lt;&gt;""),VLOOKUP(F168,通所リハビリテーション費!$D$48:$E$52,2,0),0)</f>
        <v>0</v>
      </c>
      <c r="I168" s="50">
        <f t="shared" si="25"/>
        <v>0</v>
      </c>
      <c r="J168" s="50">
        <f t="shared" si="26"/>
        <v>0</v>
      </c>
    </row>
    <row r="169" spans="1:10" ht="20.05" customHeight="1" x14ac:dyDescent="0.5">
      <c r="A169" s="60"/>
      <c r="B169" s="60"/>
      <c r="C169" s="60"/>
      <c r="D169" s="60"/>
      <c r="E169" s="60"/>
      <c r="F169" s="60"/>
      <c r="G169" s="62"/>
      <c r="H169" s="41">
        <f>IF(AND(A169&lt;&gt;"",B169&lt;&gt;"",C169&lt;&gt;"",D169&lt;&gt;"",E169&lt;&gt;"",F169&lt;&gt;"",G169&lt;&gt;""),VLOOKUP(F169,通所リハビリテーション費!$D$48:$E$52,2,0),0)</f>
        <v>0</v>
      </c>
      <c r="I169" s="50">
        <f t="shared" si="25"/>
        <v>0</v>
      </c>
      <c r="J169" s="50">
        <f t="shared" si="26"/>
        <v>0</v>
      </c>
    </row>
    <row r="170" spans="1:10" ht="20.05" customHeight="1" x14ac:dyDescent="0.5">
      <c r="A170" s="60"/>
      <c r="B170" s="60"/>
      <c r="C170" s="60"/>
      <c r="D170" s="60"/>
      <c r="E170" s="60"/>
      <c r="F170" s="60"/>
      <c r="G170" s="62"/>
      <c r="H170" s="41">
        <f>IF(AND(A170&lt;&gt;"",B170&lt;&gt;"",C170&lt;&gt;"",D170&lt;&gt;"",E170&lt;&gt;"",F170&lt;&gt;"",G170&lt;&gt;""),VLOOKUP(F170,通所リハビリテーション費!$D$48:$E$52,2,0),0)</f>
        <v>0</v>
      </c>
      <c r="I170" s="50">
        <f t="shared" si="25"/>
        <v>0</v>
      </c>
      <c r="J170" s="50">
        <f t="shared" si="26"/>
        <v>0</v>
      </c>
    </row>
    <row r="171" spans="1:10" ht="20.05" customHeight="1" x14ac:dyDescent="0.5">
      <c r="A171" s="60"/>
      <c r="B171" s="60"/>
      <c r="C171" s="60"/>
      <c r="D171" s="60"/>
      <c r="E171" s="60"/>
      <c r="F171" s="60"/>
      <c r="G171" s="62"/>
      <c r="H171" s="41">
        <f>IF(AND(A171&lt;&gt;"",B171&lt;&gt;"",C171&lt;&gt;"",D171&lt;&gt;"",E171&lt;&gt;"",F171&lt;&gt;"",G171&lt;&gt;""),VLOOKUP(F171,通所リハビリテーション費!$D$48:$E$52,2,0),0)</f>
        <v>0</v>
      </c>
      <c r="I171" s="50">
        <f t="shared" si="25"/>
        <v>0</v>
      </c>
      <c r="J171" s="50">
        <f t="shared" si="26"/>
        <v>0</v>
      </c>
    </row>
    <row r="172" spans="1:10" ht="20.05" customHeight="1" x14ac:dyDescent="0.5">
      <c r="A172" s="60"/>
      <c r="B172" s="60"/>
      <c r="C172" s="60"/>
      <c r="D172" s="60"/>
      <c r="E172" s="60"/>
      <c r="F172" s="60"/>
      <c r="G172" s="62"/>
      <c r="H172" s="41">
        <f>IF(AND(A172&lt;&gt;"",B172&lt;&gt;"",C172&lt;&gt;"",D172&lt;&gt;"",E172&lt;&gt;"",F172&lt;&gt;"",G172&lt;&gt;""),VLOOKUP(F172,通所リハビリテーション費!$D$48:$E$52,2,0),0)</f>
        <v>0</v>
      </c>
      <c r="I172" s="50">
        <f t="shared" si="25"/>
        <v>0</v>
      </c>
      <c r="J172" s="50">
        <f t="shared" si="26"/>
        <v>0</v>
      </c>
    </row>
    <row r="173" spans="1:10" ht="20.05" customHeight="1" x14ac:dyDescent="0.5">
      <c r="A173" s="60"/>
      <c r="B173" s="60"/>
      <c r="C173" s="60"/>
      <c r="D173" s="60"/>
      <c r="E173" s="60"/>
      <c r="F173" s="60"/>
      <c r="G173" s="62"/>
      <c r="H173" s="41">
        <f>IF(AND(A173&lt;&gt;"",B173&lt;&gt;"",C173&lt;&gt;"",D173&lt;&gt;"",E173&lt;&gt;"",F173&lt;&gt;"",G173&lt;&gt;""),VLOOKUP(F173,通所リハビリテーション費!$D$48:$E$52,2,0),0)</f>
        <v>0</v>
      </c>
      <c r="I173" s="50">
        <f t="shared" si="25"/>
        <v>0</v>
      </c>
      <c r="J173" s="50">
        <f t="shared" si="26"/>
        <v>0</v>
      </c>
    </row>
    <row r="174" spans="1:10" ht="20.05" customHeight="1" x14ac:dyDescent="0.5">
      <c r="A174" s="60"/>
      <c r="B174" s="60"/>
      <c r="C174" s="60"/>
      <c r="D174" s="60"/>
      <c r="E174" s="60"/>
      <c r="F174" s="60"/>
      <c r="G174" s="62"/>
      <c r="H174" s="41">
        <f>IF(AND(A174&lt;&gt;"",B174&lt;&gt;"",C174&lt;&gt;"",D174&lt;&gt;"",E174&lt;&gt;"",F174&lt;&gt;"",G174&lt;&gt;""),VLOOKUP(F174,通所リハビリテーション費!$D$48:$E$52,2,0),0)</f>
        <v>0</v>
      </c>
      <c r="I174" s="50">
        <f t="shared" si="25"/>
        <v>0</v>
      </c>
      <c r="J174" s="50">
        <f t="shared" si="26"/>
        <v>0</v>
      </c>
    </row>
    <row r="175" spans="1:10" ht="20.05" customHeight="1" x14ac:dyDescent="0.5">
      <c r="A175" s="60"/>
      <c r="B175" s="60"/>
      <c r="C175" s="60"/>
      <c r="D175" s="60"/>
      <c r="E175" s="60"/>
      <c r="F175" s="60"/>
      <c r="G175" s="62"/>
      <c r="H175" s="41">
        <f>IF(AND(A175&lt;&gt;"",B175&lt;&gt;"",C175&lt;&gt;"",D175&lt;&gt;"",E175&lt;&gt;"",F175&lt;&gt;"",G175&lt;&gt;""),VLOOKUP(F175,通所リハビリテーション費!$D$48:$E$52,2,0),0)</f>
        <v>0</v>
      </c>
      <c r="I175" s="50">
        <f t="shared" si="25"/>
        <v>0</v>
      </c>
      <c r="J175" s="50">
        <f t="shared" si="26"/>
        <v>0</v>
      </c>
    </row>
    <row r="176" spans="1:10" ht="20.05" customHeight="1" x14ac:dyDescent="0.5">
      <c r="A176" s="60"/>
      <c r="B176" s="60"/>
      <c r="C176" s="60"/>
      <c r="D176" s="60"/>
      <c r="E176" s="60"/>
      <c r="F176" s="60"/>
      <c r="G176" s="62"/>
      <c r="H176" s="41">
        <f>IF(AND(A176&lt;&gt;"",B176&lt;&gt;"",C176&lt;&gt;"",D176&lt;&gt;"",E176&lt;&gt;"",F176&lt;&gt;"",G176&lt;&gt;""),VLOOKUP(F176,通所リハビリテーション費!$D$48:$E$52,2,0),0)</f>
        <v>0</v>
      </c>
      <c r="I176" s="50">
        <f t="shared" si="25"/>
        <v>0</v>
      </c>
      <c r="J176" s="50">
        <f t="shared" si="26"/>
        <v>0</v>
      </c>
    </row>
    <row r="177" spans="1:10" ht="20.05" customHeight="1" x14ac:dyDescent="0.5">
      <c r="A177" s="60"/>
      <c r="B177" s="60"/>
      <c r="C177" s="60"/>
      <c r="D177" s="60"/>
      <c r="E177" s="60"/>
      <c r="F177" s="60"/>
      <c r="G177" s="62"/>
      <c r="H177" s="41">
        <f>IF(AND(A177&lt;&gt;"",B177&lt;&gt;"",C177&lt;&gt;"",D177&lt;&gt;"",E177&lt;&gt;"",F177&lt;&gt;"",G177&lt;&gt;""),VLOOKUP(F177,通所リハビリテーション費!$D$48:$E$52,2,0),0)</f>
        <v>0</v>
      </c>
      <c r="I177" s="50">
        <f t="shared" si="25"/>
        <v>0</v>
      </c>
      <c r="J177" s="50">
        <f t="shared" si="26"/>
        <v>0</v>
      </c>
    </row>
    <row r="178" spans="1:10" ht="20.05" customHeight="1" x14ac:dyDescent="0.5">
      <c r="A178" s="60"/>
      <c r="B178" s="60"/>
      <c r="C178" s="60"/>
      <c r="D178" s="60"/>
      <c r="E178" s="60"/>
      <c r="F178" s="60"/>
      <c r="G178" s="62"/>
      <c r="H178" s="41">
        <f>IF(AND(A178&lt;&gt;"",B178&lt;&gt;"",C178&lt;&gt;"",D178&lt;&gt;"",E178&lt;&gt;"",F178&lt;&gt;"",G178&lt;&gt;""),VLOOKUP(F178,通所リハビリテーション費!$D$48:$E$52,2,0),0)</f>
        <v>0</v>
      </c>
      <c r="I178" s="50">
        <f t="shared" si="25"/>
        <v>0</v>
      </c>
      <c r="J178" s="50">
        <f t="shared" si="26"/>
        <v>0</v>
      </c>
    </row>
    <row r="179" spans="1:10" ht="20.05" customHeight="1" x14ac:dyDescent="0.5">
      <c r="A179" s="60"/>
      <c r="B179" s="60"/>
      <c r="C179" s="60"/>
      <c r="D179" s="60"/>
      <c r="E179" s="60"/>
      <c r="F179" s="60"/>
      <c r="G179" s="62"/>
      <c r="H179" s="41">
        <f>IF(AND(A179&lt;&gt;"",B179&lt;&gt;"",C179&lt;&gt;"",D179&lt;&gt;"",E179&lt;&gt;"",F179&lt;&gt;"",G179&lt;&gt;""),VLOOKUP(F179,通所リハビリテーション費!$D$48:$E$52,2,0),0)</f>
        <v>0</v>
      </c>
      <c r="I179" s="50">
        <f t="shared" si="25"/>
        <v>0</v>
      </c>
      <c r="J179" s="50">
        <f t="shared" si="26"/>
        <v>0</v>
      </c>
    </row>
    <row r="180" spans="1:10" ht="20.05" customHeight="1" x14ac:dyDescent="0.5">
      <c r="A180" s="60"/>
      <c r="B180" s="60"/>
      <c r="C180" s="60"/>
      <c r="D180" s="60"/>
      <c r="E180" s="60"/>
      <c r="F180" s="60"/>
      <c r="G180" s="62"/>
      <c r="H180" s="41">
        <f>IF(AND(A180&lt;&gt;"",B180&lt;&gt;"",C180&lt;&gt;"",D180&lt;&gt;"",E180&lt;&gt;"",F180&lt;&gt;"",G180&lt;&gt;""),VLOOKUP(F180,通所リハビリテーション費!$D$48:$E$52,2,0),0)</f>
        <v>0</v>
      </c>
      <c r="I180" s="50">
        <f t="shared" si="25"/>
        <v>0</v>
      </c>
      <c r="J180" s="50">
        <f t="shared" si="26"/>
        <v>0</v>
      </c>
    </row>
    <row r="181" spans="1:10" ht="20.05" customHeight="1" x14ac:dyDescent="0.5">
      <c r="A181" s="60"/>
      <c r="B181" s="60"/>
      <c r="C181" s="60"/>
      <c r="D181" s="60"/>
      <c r="E181" s="60"/>
      <c r="F181" s="60"/>
      <c r="G181" s="62"/>
      <c r="H181" s="41">
        <f>IF(AND(A181&lt;&gt;"",B181&lt;&gt;"",C181&lt;&gt;"",D181&lt;&gt;"",E181&lt;&gt;"",F181&lt;&gt;"",G181&lt;&gt;""),VLOOKUP(F181,通所リハビリテーション費!$D$48:$E$52,2,0),0)</f>
        <v>0</v>
      </c>
      <c r="I181" s="50">
        <f t="shared" si="25"/>
        <v>0</v>
      </c>
      <c r="J181" s="50">
        <f t="shared" si="26"/>
        <v>0</v>
      </c>
    </row>
    <row r="182" spans="1:10" ht="20.05" customHeight="1" x14ac:dyDescent="0.5">
      <c r="A182" s="60"/>
      <c r="B182" s="60"/>
      <c r="C182" s="60"/>
      <c r="D182" s="60"/>
      <c r="E182" s="60"/>
      <c r="F182" s="60"/>
      <c r="G182" s="62"/>
      <c r="H182" s="41">
        <f>IF(AND(A182&lt;&gt;"",B182&lt;&gt;"",C182&lt;&gt;"",D182&lt;&gt;"",E182&lt;&gt;"",F182&lt;&gt;"",G182&lt;&gt;""),VLOOKUP(F182,通所リハビリテーション費!$D$48:$E$52,2,0),0)</f>
        <v>0</v>
      </c>
      <c r="I182" s="50">
        <f t="shared" si="25"/>
        <v>0</v>
      </c>
      <c r="J182" s="50">
        <f t="shared" si="26"/>
        <v>0</v>
      </c>
    </row>
    <row r="183" spans="1:10" ht="20.05" customHeight="1" x14ac:dyDescent="0.5">
      <c r="A183" s="60"/>
      <c r="B183" s="60"/>
      <c r="C183" s="60"/>
      <c r="D183" s="60"/>
      <c r="E183" s="60"/>
      <c r="F183" s="60"/>
      <c r="G183" s="62"/>
      <c r="H183" s="41">
        <f>IF(AND(A183&lt;&gt;"",B183&lt;&gt;"",C183&lt;&gt;"",D183&lt;&gt;"",E183&lt;&gt;"",F183&lt;&gt;"",G183&lt;&gt;""),VLOOKUP(F183,通所リハビリテーション費!$D$48:$E$52,2,0),0)</f>
        <v>0</v>
      </c>
      <c r="I183" s="50">
        <f t="shared" si="25"/>
        <v>0</v>
      </c>
      <c r="J183" s="50">
        <f t="shared" si="26"/>
        <v>0</v>
      </c>
    </row>
    <row r="184" spans="1:10" ht="20.05" customHeight="1" x14ac:dyDescent="0.5">
      <c r="A184" s="60"/>
      <c r="B184" s="60"/>
      <c r="C184" s="60"/>
      <c r="D184" s="60"/>
      <c r="E184" s="60"/>
      <c r="F184" s="60"/>
      <c r="G184" s="62"/>
      <c r="H184" s="41">
        <f>IF(AND(A184&lt;&gt;"",B184&lt;&gt;"",C184&lt;&gt;"",D184&lt;&gt;"",E184&lt;&gt;"",F184&lt;&gt;"",G184&lt;&gt;""),VLOOKUP(F184,通所リハビリテーション費!$D$48:$E$52,2,0),0)</f>
        <v>0</v>
      </c>
      <c r="I184" s="50">
        <f t="shared" si="25"/>
        <v>0</v>
      </c>
      <c r="J184" s="50">
        <f t="shared" si="26"/>
        <v>0</v>
      </c>
    </row>
    <row r="185" spans="1:10" ht="20.05" customHeight="1" x14ac:dyDescent="0.5">
      <c r="A185" s="60"/>
      <c r="B185" s="60"/>
      <c r="C185" s="60"/>
      <c r="D185" s="60"/>
      <c r="E185" s="60"/>
      <c r="F185" s="60"/>
      <c r="G185" s="62"/>
      <c r="H185" s="41">
        <f>IF(AND(A185&lt;&gt;"",B185&lt;&gt;"",C185&lt;&gt;"",D185&lt;&gt;"",E185&lt;&gt;"",F185&lt;&gt;"",G185&lt;&gt;""),VLOOKUP(F185,通所リハビリテーション費!$D$48:$E$52,2,0),0)</f>
        <v>0</v>
      </c>
      <c r="I185" s="50">
        <f t="shared" si="25"/>
        <v>0</v>
      </c>
      <c r="J185" s="50">
        <f t="shared" si="26"/>
        <v>0</v>
      </c>
    </row>
    <row r="186" spans="1:10" ht="20.05" customHeight="1" x14ac:dyDescent="0.5">
      <c r="A186" s="106" t="s">
        <v>86</v>
      </c>
      <c r="B186" s="107"/>
      <c r="C186" s="107"/>
      <c r="D186" s="107"/>
      <c r="E186" s="107"/>
      <c r="F186" s="108"/>
      <c r="G186" s="42">
        <f>SUMIF(G156:G185,"&lt;&gt;#N/A")</f>
        <v>0</v>
      </c>
      <c r="H186" s="42">
        <f t="shared" ref="H186:J186" si="27">SUMIF(H156:H185,"&lt;&gt;#N/A")</f>
        <v>0</v>
      </c>
      <c r="I186" s="51">
        <f t="shared" si="27"/>
        <v>0</v>
      </c>
      <c r="J186" s="51">
        <f t="shared" si="27"/>
        <v>0</v>
      </c>
    </row>
    <row r="187" spans="1:10" ht="20.05" customHeight="1" x14ac:dyDescent="0.5">
      <c r="A187" s="23"/>
      <c r="B187" s="23"/>
      <c r="C187" s="23"/>
      <c r="D187" s="23"/>
      <c r="E187" s="23"/>
      <c r="F187" s="23"/>
      <c r="G187" s="24"/>
      <c r="H187" s="24"/>
      <c r="I187" s="52"/>
      <c r="J187" s="52"/>
    </row>
    <row r="188" spans="1:10" ht="20.05" customHeight="1" x14ac:dyDescent="0.5">
      <c r="A188" s="39" t="s">
        <v>91</v>
      </c>
    </row>
    <row r="189" spans="1:10" ht="43" customHeight="1" x14ac:dyDescent="0.5">
      <c r="A189" s="25" t="s">
        <v>96</v>
      </c>
      <c r="B189" s="25" t="s">
        <v>97</v>
      </c>
      <c r="C189" s="25" t="s">
        <v>80</v>
      </c>
      <c r="D189" s="40" t="s">
        <v>214</v>
      </c>
      <c r="E189" s="40" t="s">
        <v>215</v>
      </c>
      <c r="F189" s="25" t="s">
        <v>81</v>
      </c>
      <c r="G189" s="40" t="s">
        <v>82</v>
      </c>
      <c r="H189" s="40" t="s">
        <v>83</v>
      </c>
      <c r="I189" s="49" t="s">
        <v>147</v>
      </c>
      <c r="J189" s="49" t="s">
        <v>148</v>
      </c>
    </row>
    <row r="190" spans="1:10" ht="20.05" customHeight="1" x14ac:dyDescent="0.5">
      <c r="A190" s="60"/>
      <c r="B190" s="60"/>
      <c r="C190" s="60"/>
      <c r="D190" s="60"/>
      <c r="E190" s="60"/>
      <c r="F190" s="60"/>
      <c r="G190" s="62"/>
      <c r="H190" s="41">
        <f>IF(AND(A190&lt;&gt;"",B190&lt;&gt;"",C190&lt;&gt;"",D190&lt;&gt;"",E190&lt;&gt;"",F190&lt;&gt;"",G190&lt;&gt;""),VLOOKUP(F190,通所リハビリテーション費!$D$55:$E$59,2,0),0)</f>
        <v>0</v>
      </c>
      <c r="I190" s="50">
        <f>(H190*G190)*0.1*10</f>
        <v>0</v>
      </c>
      <c r="J190" s="50">
        <f>I190*12</f>
        <v>0</v>
      </c>
    </row>
    <row r="191" spans="1:10" ht="20.05" customHeight="1" x14ac:dyDescent="0.5">
      <c r="A191" s="60"/>
      <c r="B191" s="60"/>
      <c r="C191" s="60"/>
      <c r="D191" s="60"/>
      <c r="E191" s="60"/>
      <c r="F191" s="60"/>
      <c r="G191" s="62"/>
      <c r="H191" s="41">
        <f>IF(AND(A191&lt;&gt;"",B191&lt;&gt;"",C191&lt;&gt;"",D191&lt;&gt;"",E191&lt;&gt;"",F191&lt;&gt;"",G191&lt;&gt;""),VLOOKUP(F191,通所リハビリテーション費!$D$55:$E$59,2,0),0)</f>
        <v>0</v>
      </c>
      <c r="I191" s="50">
        <f t="shared" ref="I191:I195" si="28">(H191*G191)*0.1*10</f>
        <v>0</v>
      </c>
      <c r="J191" s="50">
        <f t="shared" ref="J191:J195" si="29">I191*12</f>
        <v>0</v>
      </c>
    </row>
    <row r="192" spans="1:10" ht="20.05" customHeight="1" x14ac:dyDescent="0.5">
      <c r="A192" s="60"/>
      <c r="B192" s="60"/>
      <c r="C192" s="60"/>
      <c r="D192" s="60"/>
      <c r="E192" s="60"/>
      <c r="F192" s="60"/>
      <c r="G192" s="62"/>
      <c r="H192" s="41">
        <f>IF(AND(A192&lt;&gt;"",B192&lt;&gt;"",C192&lt;&gt;"",D192&lt;&gt;"",E192&lt;&gt;"",F192&lt;&gt;"",G192&lt;&gt;""),VLOOKUP(F192,通所リハビリテーション費!$D$55:$E$59,2,0),0)</f>
        <v>0</v>
      </c>
      <c r="I192" s="50">
        <f t="shared" si="28"/>
        <v>0</v>
      </c>
      <c r="J192" s="50">
        <f t="shared" si="29"/>
        <v>0</v>
      </c>
    </row>
    <row r="193" spans="1:10" ht="20.05" customHeight="1" x14ac:dyDescent="0.5">
      <c r="A193" s="60"/>
      <c r="B193" s="60"/>
      <c r="C193" s="60"/>
      <c r="D193" s="60"/>
      <c r="E193" s="60"/>
      <c r="F193" s="60"/>
      <c r="G193" s="62"/>
      <c r="H193" s="41">
        <f>IF(AND(A193&lt;&gt;"",B193&lt;&gt;"",C193&lt;&gt;"",D193&lt;&gt;"",E193&lt;&gt;"",F193&lt;&gt;"",G193&lt;&gt;""),VLOOKUP(F193,通所リハビリテーション費!$D$55:$E$59,2,0),0)</f>
        <v>0</v>
      </c>
      <c r="I193" s="50">
        <f t="shared" si="28"/>
        <v>0</v>
      </c>
      <c r="J193" s="50">
        <f t="shared" si="29"/>
        <v>0</v>
      </c>
    </row>
    <row r="194" spans="1:10" ht="20.05" customHeight="1" x14ac:dyDescent="0.5">
      <c r="A194" s="60"/>
      <c r="B194" s="60"/>
      <c r="C194" s="60"/>
      <c r="D194" s="60"/>
      <c r="E194" s="60"/>
      <c r="F194" s="60"/>
      <c r="G194" s="62"/>
      <c r="H194" s="41">
        <f>IF(AND(A194&lt;&gt;"",B194&lt;&gt;"",C194&lt;&gt;"",D194&lt;&gt;"",E194&lt;&gt;"",F194&lt;&gt;"",G194&lt;&gt;""),VLOOKUP(F194,通所リハビリテーション費!$D$55:$E$59,2,0),0)</f>
        <v>0</v>
      </c>
      <c r="I194" s="50">
        <f t="shared" si="28"/>
        <v>0</v>
      </c>
      <c r="J194" s="50">
        <f t="shared" si="29"/>
        <v>0</v>
      </c>
    </row>
    <row r="195" spans="1:10" ht="20.05" customHeight="1" x14ac:dyDescent="0.5">
      <c r="A195" s="60"/>
      <c r="B195" s="60"/>
      <c r="C195" s="60"/>
      <c r="D195" s="60"/>
      <c r="E195" s="60"/>
      <c r="F195" s="60"/>
      <c r="G195" s="62"/>
      <c r="H195" s="41">
        <f>IF(AND(A195&lt;&gt;"",B195&lt;&gt;"",C195&lt;&gt;"",D195&lt;&gt;"",E195&lt;&gt;"",F195&lt;&gt;"",G195&lt;&gt;""),VLOOKUP(F195,通所リハビリテーション費!$D$55:$E$59,2,0),0)</f>
        <v>0</v>
      </c>
      <c r="I195" s="50">
        <f t="shared" si="28"/>
        <v>0</v>
      </c>
      <c r="J195" s="50">
        <f t="shared" si="29"/>
        <v>0</v>
      </c>
    </row>
    <row r="196" spans="1:10" ht="20.05" customHeight="1" x14ac:dyDescent="0.5">
      <c r="A196" s="60"/>
      <c r="B196" s="60"/>
      <c r="C196" s="60"/>
      <c r="D196" s="60"/>
      <c r="E196" s="60"/>
      <c r="F196" s="60"/>
      <c r="G196" s="62"/>
      <c r="H196" s="41">
        <f>IF(AND(A196&lt;&gt;"",B196&lt;&gt;"",C196&lt;&gt;"",D196&lt;&gt;"",E196&lt;&gt;"",F196&lt;&gt;"",G196&lt;&gt;""),VLOOKUP(F196,通所リハビリテーション費!$D$55:$E$59,2,0),0)</f>
        <v>0</v>
      </c>
      <c r="I196" s="50">
        <f t="shared" ref="I196:I219" si="30">(H196*G196)*0.1*10</f>
        <v>0</v>
      </c>
      <c r="J196" s="50">
        <f t="shared" ref="J196:J219" si="31">I196*12</f>
        <v>0</v>
      </c>
    </row>
    <row r="197" spans="1:10" ht="20.05" customHeight="1" x14ac:dyDescent="0.5">
      <c r="A197" s="60"/>
      <c r="B197" s="60"/>
      <c r="C197" s="60"/>
      <c r="D197" s="60"/>
      <c r="E197" s="60"/>
      <c r="F197" s="60"/>
      <c r="G197" s="62"/>
      <c r="H197" s="41">
        <f>IF(AND(A197&lt;&gt;"",B197&lt;&gt;"",C197&lt;&gt;"",D197&lt;&gt;"",E197&lt;&gt;"",F197&lt;&gt;"",G197&lt;&gt;""),VLOOKUP(F197,通所リハビリテーション費!$D$55:$E$59,2,0),0)</f>
        <v>0</v>
      </c>
      <c r="I197" s="50">
        <f t="shared" si="30"/>
        <v>0</v>
      </c>
      <c r="J197" s="50">
        <f t="shared" si="31"/>
        <v>0</v>
      </c>
    </row>
    <row r="198" spans="1:10" ht="20.05" customHeight="1" x14ac:dyDescent="0.5">
      <c r="A198" s="60"/>
      <c r="B198" s="60"/>
      <c r="C198" s="60"/>
      <c r="D198" s="60"/>
      <c r="E198" s="60"/>
      <c r="F198" s="60"/>
      <c r="G198" s="62"/>
      <c r="H198" s="41">
        <f>IF(AND(A198&lt;&gt;"",B198&lt;&gt;"",C198&lt;&gt;"",D198&lt;&gt;"",E198&lt;&gt;"",F198&lt;&gt;"",G198&lt;&gt;""),VLOOKUP(F198,通所リハビリテーション費!$D$55:$E$59,2,0),0)</f>
        <v>0</v>
      </c>
      <c r="I198" s="50">
        <f t="shared" si="30"/>
        <v>0</v>
      </c>
      <c r="J198" s="50">
        <f t="shared" si="31"/>
        <v>0</v>
      </c>
    </row>
    <row r="199" spans="1:10" ht="20.05" customHeight="1" x14ac:dyDescent="0.5">
      <c r="A199" s="60"/>
      <c r="B199" s="60"/>
      <c r="C199" s="60"/>
      <c r="D199" s="60"/>
      <c r="E199" s="60"/>
      <c r="F199" s="60"/>
      <c r="G199" s="62"/>
      <c r="H199" s="41">
        <f>IF(AND(A199&lt;&gt;"",B199&lt;&gt;"",C199&lt;&gt;"",D199&lt;&gt;"",E199&lt;&gt;"",F199&lt;&gt;"",G199&lt;&gt;""),VLOOKUP(F199,通所リハビリテーション費!$D$55:$E$59,2,0),0)</f>
        <v>0</v>
      </c>
      <c r="I199" s="50">
        <f t="shared" si="30"/>
        <v>0</v>
      </c>
      <c r="J199" s="50">
        <f t="shared" si="31"/>
        <v>0</v>
      </c>
    </row>
    <row r="200" spans="1:10" ht="20.05" customHeight="1" x14ac:dyDescent="0.5">
      <c r="A200" s="60"/>
      <c r="B200" s="60"/>
      <c r="C200" s="60"/>
      <c r="D200" s="60"/>
      <c r="E200" s="60"/>
      <c r="F200" s="60"/>
      <c r="G200" s="62"/>
      <c r="H200" s="41">
        <f>IF(AND(A200&lt;&gt;"",B200&lt;&gt;"",C200&lt;&gt;"",D200&lt;&gt;"",E200&lt;&gt;"",F200&lt;&gt;"",G200&lt;&gt;""),VLOOKUP(F200,通所リハビリテーション費!$D$55:$E$59,2,0),0)</f>
        <v>0</v>
      </c>
      <c r="I200" s="50">
        <f t="shared" si="30"/>
        <v>0</v>
      </c>
      <c r="J200" s="50">
        <f t="shared" si="31"/>
        <v>0</v>
      </c>
    </row>
    <row r="201" spans="1:10" ht="20.05" customHeight="1" x14ac:dyDescent="0.5">
      <c r="A201" s="60"/>
      <c r="B201" s="60"/>
      <c r="C201" s="60"/>
      <c r="D201" s="60"/>
      <c r="E201" s="60"/>
      <c r="F201" s="60"/>
      <c r="G201" s="62"/>
      <c r="H201" s="41">
        <f>IF(AND(A201&lt;&gt;"",B201&lt;&gt;"",C201&lt;&gt;"",D201&lt;&gt;"",E201&lt;&gt;"",F201&lt;&gt;"",G201&lt;&gt;""),VLOOKUP(F201,通所リハビリテーション費!$D$55:$E$59,2,0),0)</f>
        <v>0</v>
      </c>
      <c r="I201" s="50">
        <f t="shared" si="30"/>
        <v>0</v>
      </c>
      <c r="J201" s="50">
        <f t="shared" si="31"/>
        <v>0</v>
      </c>
    </row>
    <row r="202" spans="1:10" ht="20.05" customHeight="1" x14ac:dyDescent="0.5">
      <c r="A202" s="60"/>
      <c r="B202" s="60"/>
      <c r="C202" s="60"/>
      <c r="D202" s="60"/>
      <c r="E202" s="60"/>
      <c r="F202" s="60"/>
      <c r="G202" s="62"/>
      <c r="H202" s="41">
        <f>IF(AND(A202&lt;&gt;"",B202&lt;&gt;"",C202&lt;&gt;"",D202&lt;&gt;"",E202&lt;&gt;"",F202&lt;&gt;"",G202&lt;&gt;""),VLOOKUP(F202,通所リハビリテーション費!$D$55:$E$59,2,0),0)</f>
        <v>0</v>
      </c>
      <c r="I202" s="50">
        <f t="shared" si="30"/>
        <v>0</v>
      </c>
      <c r="J202" s="50">
        <f t="shared" si="31"/>
        <v>0</v>
      </c>
    </row>
    <row r="203" spans="1:10" ht="20.05" customHeight="1" x14ac:dyDescent="0.5">
      <c r="A203" s="60"/>
      <c r="B203" s="60"/>
      <c r="C203" s="60"/>
      <c r="D203" s="60"/>
      <c r="E203" s="60"/>
      <c r="F203" s="60"/>
      <c r="G203" s="62"/>
      <c r="H203" s="41">
        <f>IF(AND(A203&lt;&gt;"",B203&lt;&gt;"",C203&lt;&gt;"",D203&lt;&gt;"",E203&lt;&gt;"",F203&lt;&gt;"",G203&lt;&gt;""),VLOOKUP(F203,通所リハビリテーション費!$D$55:$E$59,2,0),0)</f>
        <v>0</v>
      </c>
      <c r="I203" s="50">
        <f t="shared" si="30"/>
        <v>0</v>
      </c>
      <c r="J203" s="50">
        <f t="shared" si="31"/>
        <v>0</v>
      </c>
    </row>
    <row r="204" spans="1:10" ht="20.05" customHeight="1" x14ac:dyDescent="0.5">
      <c r="A204" s="60"/>
      <c r="B204" s="60"/>
      <c r="C204" s="60"/>
      <c r="D204" s="60"/>
      <c r="E204" s="60"/>
      <c r="F204" s="60"/>
      <c r="G204" s="62"/>
      <c r="H204" s="41">
        <f>IF(AND(A204&lt;&gt;"",B204&lt;&gt;"",C204&lt;&gt;"",D204&lt;&gt;"",E204&lt;&gt;"",F204&lt;&gt;"",G204&lt;&gt;""),VLOOKUP(F204,通所リハビリテーション費!$D$55:$E$59,2,0),0)</f>
        <v>0</v>
      </c>
      <c r="I204" s="50">
        <f t="shared" si="30"/>
        <v>0</v>
      </c>
      <c r="J204" s="50">
        <f t="shared" si="31"/>
        <v>0</v>
      </c>
    </row>
    <row r="205" spans="1:10" ht="20.05" customHeight="1" x14ac:dyDescent="0.5">
      <c r="A205" s="60"/>
      <c r="B205" s="60"/>
      <c r="C205" s="60"/>
      <c r="D205" s="60"/>
      <c r="E205" s="60"/>
      <c r="F205" s="60"/>
      <c r="G205" s="62"/>
      <c r="H205" s="41">
        <f>IF(AND(A205&lt;&gt;"",B205&lt;&gt;"",C205&lt;&gt;"",D205&lt;&gt;"",E205&lt;&gt;"",F205&lt;&gt;"",G205&lt;&gt;""),VLOOKUP(F205,通所リハビリテーション費!$D$55:$E$59,2,0),0)</f>
        <v>0</v>
      </c>
      <c r="I205" s="50">
        <f t="shared" si="30"/>
        <v>0</v>
      </c>
      <c r="J205" s="50">
        <f t="shared" si="31"/>
        <v>0</v>
      </c>
    </row>
    <row r="206" spans="1:10" ht="20.05" customHeight="1" x14ac:dyDescent="0.5">
      <c r="A206" s="60"/>
      <c r="B206" s="60"/>
      <c r="C206" s="60"/>
      <c r="D206" s="60"/>
      <c r="E206" s="60"/>
      <c r="F206" s="60"/>
      <c r="G206" s="62"/>
      <c r="H206" s="41">
        <f>IF(AND(A206&lt;&gt;"",B206&lt;&gt;"",C206&lt;&gt;"",D206&lt;&gt;"",E206&lt;&gt;"",F206&lt;&gt;"",G206&lt;&gt;""),VLOOKUP(F206,通所リハビリテーション費!$D$55:$E$59,2,0),0)</f>
        <v>0</v>
      </c>
      <c r="I206" s="50">
        <f t="shared" si="30"/>
        <v>0</v>
      </c>
      <c r="J206" s="50">
        <f t="shared" si="31"/>
        <v>0</v>
      </c>
    </row>
    <row r="207" spans="1:10" ht="20.05" customHeight="1" x14ac:dyDescent="0.5">
      <c r="A207" s="60"/>
      <c r="B207" s="60"/>
      <c r="C207" s="60"/>
      <c r="D207" s="60"/>
      <c r="E207" s="60"/>
      <c r="F207" s="60"/>
      <c r="G207" s="62"/>
      <c r="H207" s="41">
        <f>IF(AND(A207&lt;&gt;"",B207&lt;&gt;"",C207&lt;&gt;"",D207&lt;&gt;"",E207&lt;&gt;"",F207&lt;&gt;"",G207&lt;&gt;""),VLOOKUP(F207,通所リハビリテーション費!$D$55:$E$59,2,0),0)</f>
        <v>0</v>
      </c>
      <c r="I207" s="50">
        <f t="shared" si="30"/>
        <v>0</v>
      </c>
      <c r="J207" s="50">
        <f t="shared" si="31"/>
        <v>0</v>
      </c>
    </row>
    <row r="208" spans="1:10" ht="20.05" customHeight="1" x14ac:dyDescent="0.5">
      <c r="A208" s="60"/>
      <c r="B208" s="60"/>
      <c r="C208" s="60"/>
      <c r="D208" s="60"/>
      <c r="E208" s="60"/>
      <c r="F208" s="60"/>
      <c r="G208" s="62"/>
      <c r="H208" s="41">
        <f>IF(AND(A208&lt;&gt;"",B208&lt;&gt;"",C208&lt;&gt;"",D208&lt;&gt;"",E208&lt;&gt;"",F208&lt;&gt;"",G208&lt;&gt;""),VLOOKUP(F208,通所リハビリテーション費!$D$55:$E$59,2,0),0)</f>
        <v>0</v>
      </c>
      <c r="I208" s="50">
        <f t="shared" si="30"/>
        <v>0</v>
      </c>
      <c r="J208" s="50">
        <f t="shared" si="31"/>
        <v>0</v>
      </c>
    </row>
    <row r="209" spans="1:20" ht="20.05" customHeight="1" x14ac:dyDescent="0.5">
      <c r="A209" s="60"/>
      <c r="B209" s="60"/>
      <c r="C209" s="60"/>
      <c r="D209" s="60"/>
      <c r="E209" s="60"/>
      <c r="F209" s="60"/>
      <c r="G209" s="62"/>
      <c r="H209" s="41">
        <f>IF(AND(A209&lt;&gt;"",B209&lt;&gt;"",C209&lt;&gt;"",D209&lt;&gt;"",E209&lt;&gt;"",F209&lt;&gt;"",G209&lt;&gt;""),VLOOKUP(F209,通所リハビリテーション費!$D$55:$E$59,2,0),0)</f>
        <v>0</v>
      </c>
      <c r="I209" s="50">
        <f t="shared" si="30"/>
        <v>0</v>
      </c>
      <c r="J209" s="50">
        <f t="shared" si="31"/>
        <v>0</v>
      </c>
    </row>
    <row r="210" spans="1:20" ht="20.05" customHeight="1" x14ac:dyDescent="0.5">
      <c r="A210" s="60"/>
      <c r="B210" s="60"/>
      <c r="C210" s="60"/>
      <c r="D210" s="60"/>
      <c r="E210" s="60"/>
      <c r="F210" s="60"/>
      <c r="G210" s="62"/>
      <c r="H210" s="41">
        <f>IF(AND(A210&lt;&gt;"",B210&lt;&gt;"",C210&lt;&gt;"",D210&lt;&gt;"",E210&lt;&gt;"",F210&lt;&gt;"",G210&lt;&gt;""),VLOOKUP(F210,通所リハビリテーション費!$D$55:$E$59,2,0),0)</f>
        <v>0</v>
      </c>
      <c r="I210" s="50">
        <f t="shared" si="30"/>
        <v>0</v>
      </c>
      <c r="J210" s="50">
        <f t="shared" si="31"/>
        <v>0</v>
      </c>
    </row>
    <row r="211" spans="1:20" ht="20.05" customHeight="1" x14ac:dyDescent="0.5">
      <c r="A211" s="60"/>
      <c r="B211" s="60"/>
      <c r="C211" s="60"/>
      <c r="D211" s="60"/>
      <c r="E211" s="60"/>
      <c r="F211" s="60"/>
      <c r="G211" s="62"/>
      <c r="H211" s="41">
        <f>IF(AND(A211&lt;&gt;"",B211&lt;&gt;"",C211&lt;&gt;"",D211&lt;&gt;"",E211&lt;&gt;"",F211&lt;&gt;"",G211&lt;&gt;""),VLOOKUP(F211,通所リハビリテーション費!$D$55:$E$59,2,0),0)</f>
        <v>0</v>
      </c>
      <c r="I211" s="50">
        <f t="shared" si="30"/>
        <v>0</v>
      </c>
      <c r="J211" s="50">
        <f t="shared" si="31"/>
        <v>0</v>
      </c>
    </row>
    <row r="212" spans="1:20" ht="20.05" customHeight="1" x14ac:dyDescent="0.5">
      <c r="A212" s="60"/>
      <c r="B212" s="60"/>
      <c r="C212" s="60"/>
      <c r="D212" s="60"/>
      <c r="E212" s="60"/>
      <c r="F212" s="60"/>
      <c r="G212" s="62"/>
      <c r="H212" s="41">
        <f>IF(AND(A212&lt;&gt;"",B212&lt;&gt;"",C212&lt;&gt;"",D212&lt;&gt;"",E212&lt;&gt;"",F212&lt;&gt;"",G212&lt;&gt;""),VLOOKUP(F212,通所リハビリテーション費!$D$55:$E$59,2,0),0)</f>
        <v>0</v>
      </c>
      <c r="I212" s="50">
        <f t="shared" si="30"/>
        <v>0</v>
      </c>
      <c r="J212" s="50">
        <f t="shared" si="31"/>
        <v>0</v>
      </c>
    </row>
    <row r="213" spans="1:20" ht="20.05" customHeight="1" x14ac:dyDescent="0.5">
      <c r="A213" s="60"/>
      <c r="B213" s="60"/>
      <c r="C213" s="60"/>
      <c r="D213" s="60"/>
      <c r="E213" s="60"/>
      <c r="F213" s="60"/>
      <c r="G213" s="62"/>
      <c r="H213" s="41">
        <f>IF(AND(A213&lt;&gt;"",B213&lt;&gt;"",C213&lt;&gt;"",D213&lt;&gt;"",E213&lt;&gt;"",F213&lt;&gt;"",G213&lt;&gt;""),VLOOKUP(F213,通所リハビリテーション費!$D$55:$E$59,2,0),0)</f>
        <v>0</v>
      </c>
      <c r="I213" s="50">
        <f t="shared" si="30"/>
        <v>0</v>
      </c>
      <c r="J213" s="50">
        <f t="shared" si="31"/>
        <v>0</v>
      </c>
    </row>
    <row r="214" spans="1:20" ht="20.05" customHeight="1" x14ac:dyDescent="0.5">
      <c r="A214" s="60"/>
      <c r="B214" s="60"/>
      <c r="C214" s="60"/>
      <c r="D214" s="60"/>
      <c r="E214" s="60"/>
      <c r="F214" s="60"/>
      <c r="G214" s="62"/>
      <c r="H214" s="41">
        <f>IF(AND(A214&lt;&gt;"",B214&lt;&gt;"",C214&lt;&gt;"",D214&lt;&gt;"",E214&lt;&gt;"",F214&lt;&gt;"",G214&lt;&gt;""),VLOOKUP(F214,通所リハビリテーション費!$D$55:$E$59,2,0),0)</f>
        <v>0</v>
      </c>
      <c r="I214" s="50">
        <f t="shared" si="30"/>
        <v>0</v>
      </c>
      <c r="J214" s="50">
        <f t="shared" si="31"/>
        <v>0</v>
      </c>
    </row>
    <row r="215" spans="1:20" ht="20.05" customHeight="1" x14ac:dyDescent="0.5">
      <c r="A215" s="60"/>
      <c r="B215" s="60"/>
      <c r="C215" s="60"/>
      <c r="D215" s="60"/>
      <c r="E215" s="60"/>
      <c r="F215" s="60"/>
      <c r="G215" s="62"/>
      <c r="H215" s="41">
        <f>IF(AND(A215&lt;&gt;"",B215&lt;&gt;"",C215&lt;&gt;"",D215&lt;&gt;"",E215&lt;&gt;"",F215&lt;&gt;"",G215&lt;&gt;""),VLOOKUP(F215,通所リハビリテーション費!$D$55:$E$59,2,0),0)</f>
        <v>0</v>
      </c>
      <c r="I215" s="50">
        <f t="shared" si="30"/>
        <v>0</v>
      </c>
      <c r="J215" s="50">
        <f t="shared" si="31"/>
        <v>0</v>
      </c>
      <c r="T215" s="43"/>
    </row>
    <row r="216" spans="1:20" s="43" customFormat="1" ht="20.05" customHeight="1" x14ac:dyDescent="0.5">
      <c r="A216" s="60"/>
      <c r="B216" s="60"/>
      <c r="C216" s="60"/>
      <c r="D216" s="60"/>
      <c r="E216" s="60"/>
      <c r="F216" s="60"/>
      <c r="G216" s="62"/>
      <c r="H216" s="41">
        <f>IF(AND(A216&lt;&gt;"",B216&lt;&gt;"",C216&lt;&gt;"",D216&lt;&gt;"",E216&lt;&gt;"",F216&lt;&gt;"",G216&lt;&gt;""),VLOOKUP(F216,通所リハビリテーション費!$D$55:$E$59,2,0),0)</f>
        <v>0</v>
      </c>
      <c r="I216" s="50">
        <f t="shared" si="30"/>
        <v>0</v>
      </c>
      <c r="J216" s="50">
        <f t="shared" si="31"/>
        <v>0</v>
      </c>
      <c r="Q216" s="31"/>
      <c r="R216" s="31"/>
      <c r="S216" s="31"/>
      <c r="T216" s="30"/>
    </row>
    <row r="217" spans="1:20" ht="20.05" customHeight="1" x14ac:dyDescent="0.5">
      <c r="A217" s="60"/>
      <c r="B217" s="60"/>
      <c r="C217" s="60"/>
      <c r="D217" s="60"/>
      <c r="E217" s="60"/>
      <c r="F217" s="60"/>
      <c r="G217" s="62"/>
      <c r="H217" s="41">
        <f>IF(AND(A217&lt;&gt;"",B217&lt;&gt;"",C217&lt;&gt;"",D217&lt;&gt;"",E217&lt;&gt;"",F217&lt;&gt;"",G217&lt;&gt;""),VLOOKUP(F217,通所リハビリテーション費!$D$55:$E$59,2,0),0)</f>
        <v>0</v>
      </c>
      <c r="I217" s="50">
        <f t="shared" si="30"/>
        <v>0</v>
      </c>
      <c r="J217" s="50">
        <f t="shared" si="31"/>
        <v>0</v>
      </c>
    </row>
    <row r="218" spans="1:20" ht="20.05" customHeight="1" x14ac:dyDescent="0.5">
      <c r="A218" s="60"/>
      <c r="B218" s="60"/>
      <c r="C218" s="60"/>
      <c r="D218" s="60"/>
      <c r="E218" s="60"/>
      <c r="F218" s="60"/>
      <c r="G218" s="62"/>
      <c r="H218" s="41">
        <f>IF(AND(A218&lt;&gt;"",B218&lt;&gt;"",C218&lt;&gt;"",D218&lt;&gt;"",E218&lt;&gt;"",F218&lt;&gt;"",G218&lt;&gt;""),VLOOKUP(F218,通所リハビリテーション費!$D$55:$E$59,2,0),0)</f>
        <v>0</v>
      </c>
      <c r="I218" s="50">
        <f t="shared" si="30"/>
        <v>0</v>
      </c>
      <c r="J218" s="50">
        <f t="shared" si="31"/>
        <v>0</v>
      </c>
    </row>
    <row r="219" spans="1:20" ht="20.05" customHeight="1" x14ac:dyDescent="0.5">
      <c r="A219" s="60"/>
      <c r="B219" s="60"/>
      <c r="C219" s="60"/>
      <c r="D219" s="60"/>
      <c r="E219" s="60"/>
      <c r="F219" s="60"/>
      <c r="G219" s="62"/>
      <c r="H219" s="41">
        <f>IF(AND(A219&lt;&gt;"",B219&lt;&gt;"",C219&lt;&gt;"",D219&lt;&gt;"",E219&lt;&gt;"",F219&lt;&gt;"",G219&lt;&gt;""),VLOOKUP(F219,通所リハビリテーション費!$D$55:$E$59,2,0),0)</f>
        <v>0</v>
      </c>
      <c r="I219" s="50">
        <f t="shared" si="30"/>
        <v>0</v>
      </c>
      <c r="J219" s="50">
        <f t="shared" si="31"/>
        <v>0</v>
      </c>
    </row>
    <row r="220" spans="1:20" ht="20.05" customHeight="1" x14ac:dyDescent="0.5">
      <c r="A220" s="106" t="s">
        <v>86</v>
      </c>
      <c r="B220" s="107"/>
      <c r="C220" s="107"/>
      <c r="D220" s="107"/>
      <c r="E220" s="107"/>
      <c r="F220" s="108"/>
      <c r="G220" s="42">
        <f>SUMIF(G190:G219,"&lt;&gt;#N/A")</f>
        <v>0</v>
      </c>
      <c r="H220" s="42">
        <f>SUMIF(H190:H219,"&lt;&gt;#N/A")</f>
        <v>0</v>
      </c>
      <c r="I220" s="51">
        <f t="shared" ref="I220:J220" si="32">SUMIF(I190:I219,"&lt;&gt;#N/A")</f>
        <v>0</v>
      </c>
      <c r="J220" s="51">
        <f t="shared" si="32"/>
        <v>0</v>
      </c>
    </row>
    <row r="221" spans="1:20" ht="20.05" customHeight="1" x14ac:dyDescent="0.5">
      <c r="A221" s="23"/>
      <c r="B221" s="23"/>
      <c r="C221" s="23"/>
      <c r="D221" s="23"/>
      <c r="E221" s="23"/>
      <c r="F221" s="23"/>
      <c r="G221" s="24"/>
      <c r="H221" s="24"/>
      <c r="I221" s="52"/>
      <c r="J221" s="52"/>
    </row>
    <row r="222" spans="1:20" ht="20.05" customHeight="1" x14ac:dyDescent="0.5">
      <c r="A222" s="39" t="s">
        <v>92</v>
      </c>
      <c r="B222" s="43"/>
      <c r="C222" s="43"/>
      <c r="D222" s="43"/>
      <c r="E222" s="43"/>
      <c r="F222" s="43"/>
      <c r="G222" s="43"/>
      <c r="H222" s="43"/>
      <c r="I222" s="53"/>
      <c r="J222" s="53"/>
    </row>
    <row r="223" spans="1:20" ht="43" customHeight="1" x14ac:dyDescent="0.5">
      <c r="A223" s="25" t="s">
        <v>96</v>
      </c>
      <c r="B223" s="25" t="s">
        <v>97</v>
      </c>
      <c r="C223" s="25" t="s">
        <v>80</v>
      </c>
      <c r="D223" s="40" t="s">
        <v>214</v>
      </c>
      <c r="E223" s="40" t="s">
        <v>215</v>
      </c>
      <c r="F223" s="25" t="s">
        <v>81</v>
      </c>
      <c r="G223" s="40" t="s">
        <v>82</v>
      </c>
      <c r="H223" s="40" t="s">
        <v>83</v>
      </c>
      <c r="I223" s="49" t="s">
        <v>147</v>
      </c>
      <c r="J223" s="49" t="s">
        <v>148</v>
      </c>
    </row>
    <row r="224" spans="1:20" ht="20.05" customHeight="1" x14ac:dyDescent="0.5">
      <c r="A224" s="60"/>
      <c r="B224" s="60"/>
      <c r="C224" s="60"/>
      <c r="D224" s="60"/>
      <c r="E224" s="60"/>
      <c r="F224" s="60"/>
      <c r="G224" s="62"/>
      <c r="H224" s="41">
        <f>IF(AND(A224&lt;&gt;"",B224&lt;&gt;"",C224&lt;&gt;"",D224&lt;&gt;"",E224&lt;&gt;"",F224&lt;&gt;"",G224&lt;&gt;""),VLOOKUP(F224,通所リハビリテーション費!$D$62:$E$66,2,0),0)</f>
        <v>0</v>
      </c>
      <c r="I224" s="50">
        <f>(H224*G224)*0.1*10</f>
        <v>0</v>
      </c>
      <c r="J224" s="50">
        <f>I224*12</f>
        <v>0</v>
      </c>
    </row>
    <row r="225" spans="1:10" ht="20.05" customHeight="1" x14ac:dyDescent="0.5">
      <c r="A225" s="60"/>
      <c r="B225" s="60"/>
      <c r="C225" s="60"/>
      <c r="D225" s="60"/>
      <c r="E225" s="60"/>
      <c r="F225" s="60"/>
      <c r="G225" s="62"/>
      <c r="H225" s="41">
        <f>IF(AND(A225&lt;&gt;"",B225&lt;&gt;"",C225&lt;&gt;"",D225&lt;&gt;"",E225&lt;&gt;"",F225&lt;&gt;"",G225&lt;&gt;""),VLOOKUP(F225,通所リハビリテーション費!$D$62:$E$66,2,0),0)</f>
        <v>0</v>
      </c>
      <c r="I225" s="50">
        <f t="shared" ref="I225:I229" si="33">(H225*G225)*0.1*10</f>
        <v>0</v>
      </c>
      <c r="J225" s="50">
        <f t="shared" ref="J225:J229" si="34">I225*12</f>
        <v>0</v>
      </c>
    </row>
    <row r="226" spans="1:10" ht="20.05" customHeight="1" x14ac:dyDescent="0.5">
      <c r="A226" s="60"/>
      <c r="B226" s="60"/>
      <c r="C226" s="60"/>
      <c r="D226" s="60"/>
      <c r="E226" s="60"/>
      <c r="F226" s="60"/>
      <c r="G226" s="62"/>
      <c r="H226" s="41">
        <f>IF(AND(A226&lt;&gt;"",B226&lt;&gt;"",C226&lt;&gt;"",D226&lt;&gt;"",E226&lt;&gt;"",F226&lt;&gt;"",G226&lt;&gt;""),VLOOKUP(F226,通所リハビリテーション費!$D$62:$E$66,2,0),0)</f>
        <v>0</v>
      </c>
      <c r="I226" s="50">
        <f t="shared" si="33"/>
        <v>0</v>
      </c>
      <c r="J226" s="50">
        <f t="shared" si="34"/>
        <v>0</v>
      </c>
    </row>
    <row r="227" spans="1:10" ht="20.05" customHeight="1" x14ac:dyDescent="0.5">
      <c r="A227" s="60"/>
      <c r="B227" s="60"/>
      <c r="C227" s="60"/>
      <c r="D227" s="60"/>
      <c r="E227" s="60"/>
      <c r="F227" s="60"/>
      <c r="G227" s="62"/>
      <c r="H227" s="41">
        <f>IF(AND(A227&lt;&gt;"",B227&lt;&gt;"",C227&lt;&gt;"",D227&lt;&gt;"",E227&lt;&gt;"",F227&lt;&gt;"",G227&lt;&gt;""),VLOOKUP(F227,通所リハビリテーション費!$D$62:$E$66,2,0),0)</f>
        <v>0</v>
      </c>
      <c r="I227" s="50">
        <f t="shared" si="33"/>
        <v>0</v>
      </c>
      <c r="J227" s="50">
        <f t="shared" si="34"/>
        <v>0</v>
      </c>
    </row>
    <row r="228" spans="1:10" ht="20.05" customHeight="1" x14ac:dyDescent="0.5">
      <c r="A228" s="60"/>
      <c r="B228" s="60"/>
      <c r="C228" s="60"/>
      <c r="D228" s="60"/>
      <c r="E228" s="60"/>
      <c r="F228" s="60"/>
      <c r="G228" s="62"/>
      <c r="H228" s="41">
        <f>IF(AND(A228&lt;&gt;"",B228&lt;&gt;"",C228&lt;&gt;"",D228&lt;&gt;"",E228&lt;&gt;"",F228&lt;&gt;"",G228&lt;&gt;""),VLOOKUP(F228,通所リハビリテーション費!$D$62:$E$66,2,0),0)</f>
        <v>0</v>
      </c>
      <c r="I228" s="50">
        <f t="shared" si="33"/>
        <v>0</v>
      </c>
      <c r="J228" s="50">
        <f t="shared" si="34"/>
        <v>0</v>
      </c>
    </row>
    <row r="229" spans="1:10" ht="20.05" customHeight="1" x14ac:dyDescent="0.5">
      <c r="A229" s="60"/>
      <c r="B229" s="60"/>
      <c r="C229" s="60"/>
      <c r="D229" s="60"/>
      <c r="E229" s="60"/>
      <c r="F229" s="60"/>
      <c r="G229" s="62"/>
      <c r="H229" s="41">
        <f>IF(AND(A229&lt;&gt;"",B229&lt;&gt;"",C229&lt;&gt;"",D229&lt;&gt;"",E229&lt;&gt;"",F229&lt;&gt;"",G229&lt;&gt;""),VLOOKUP(F229,通所リハビリテーション費!$D$62:$E$66,2,0),0)</f>
        <v>0</v>
      </c>
      <c r="I229" s="50">
        <f t="shared" si="33"/>
        <v>0</v>
      </c>
      <c r="J229" s="50">
        <f t="shared" si="34"/>
        <v>0</v>
      </c>
    </row>
    <row r="230" spans="1:10" ht="20.05" customHeight="1" x14ac:dyDescent="0.5">
      <c r="A230" s="60"/>
      <c r="B230" s="60"/>
      <c r="C230" s="60"/>
      <c r="D230" s="60"/>
      <c r="E230" s="60"/>
      <c r="F230" s="60"/>
      <c r="G230" s="62"/>
      <c r="H230" s="41">
        <f>IF(AND(A230&lt;&gt;"",B230&lt;&gt;"",C230&lt;&gt;"",D230&lt;&gt;"",E230&lt;&gt;"",F230&lt;&gt;"",G230&lt;&gt;""),VLOOKUP(F230,通所リハビリテーション費!$D$62:$E$66,2,0),0)</f>
        <v>0</v>
      </c>
      <c r="I230" s="50">
        <f t="shared" ref="I230:I253" si="35">(H230*G230)*0.1*10</f>
        <v>0</v>
      </c>
      <c r="J230" s="50">
        <f t="shared" ref="J230:J253" si="36">I230*12</f>
        <v>0</v>
      </c>
    </row>
    <row r="231" spans="1:10" ht="20.05" customHeight="1" x14ac:dyDescent="0.5">
      <c r="A231" s="60"/>
      <c r="B231" s="60"/>
      <c r="C231" s="60"/>
      <c r="D231" s="60"/>
      <c r="E231" s="60"/>
      <c r="F231" s="60"/>
      <c r="G231" s="62"/>
      <c r="H231" s="41">
        <f>IF(AND(A231&lt;&gt;"",B231&lt;&gt;"",C231&lt;&gt;"",D231&lt;&gt;"",E231&lt;&gt;"",F231&lt;&gt;"",G231&lt;&gt;""),VLOOKUP(F231,通所リハビリテーション費!$D$62:$E$66,2,0),0)</f>
        <v>0</v>
      </c>
      <c r="I231" s="50">
        <f t="shared" si="35"/>
        <v>0</v>
      </c>
      <c r="J231" s="50">
        <f t="shared" si="36"/>
        <v>0</v>
      </c>
    </row>
    <row r="232" spans="1:10" ht="20.05" customHeight="1" x14ac:dyDescent="0.5">
      <c r="A232" s="60"/>
      <c r="B232" s="60"/>
      <c r="C232" s="60"/>
      <c r="D232" s="60"/>
      <c r="E232" s="60"/>
      <c r="F232" s="60"/>
      <c r="G232" s="62"/>
      <c r="H232" s="41">
        <f>IF(AND(A232&lt;&gt;"",B232&lt;&gt;"",C232&lt;&gt;"",D232&lt;&gt;"",E232&lt;&gt;"",F232&lt;&gt;"",G232&lt;&gt;""),VLOOKUP(F232,通所リハビリテーション費!$D$62:$E$66,2,0),0)</f>
        <v>0</v>
      </c>
      <c r="I232" s="50">
        <f t="shared" si="35"/>
        <v>0</v>
      </c>
      <c r="J232" s="50">
        <f t="shared" si="36"/>
        <v>0</v>
      </c>
    </row>
    <row r="233" spans="1:10" ht="20.05" customHeight="1" x14ac:dyDescent="0.5">
      <c r="A233" s="60"/>
      <c r="B233" s="60"/>
      <c r="C233" s="60"/>
      <c r="D233" s="60"/>
      <c r="E233" s="60"/>
      <c r="F233" s="60"/>
      <c r="G233" s="62"/>
      <c r="H233" s="41">
        <f>IF(AND(A233&lt;&gt;"",B233&lt;&gt;"",C233&lt;&gt;"",D233&lt;&gt;"",E233&lt;&gt;"",F233&lt;&gt;"",G233&lt;&gt;""),VLOOKUP(F233,通所リハビリテーション費!$D$62:$E$66,2,0),0)</f>
        <v>0</v>
      </c>
      <c r="I233" s="50">
        <f t="shared" si="35"/>
        <v>0</v>
      </c>
      <c r="J233" s="50">
        <f t="shared" si="36"/>
        <v>0</v>
      </c>
    </row>
    <row r="234" spans="1:10" ht="20.05" customHeight="1" x14ac:dyDescent="0.5">
      <c r="A234" s="60"/>
      <c r="B234" s="60"/>
      <c r="C234" s="60"/>
      <c r="D234" s="60"/>
      <c r="E234" s="60"/>
      <c r="F234" s="60"/>
      <c r="G234" s="62"/>
      <c r="H234" s="41">
        <f>IF(AND(A234&lt;&gt;"",B234&lt;&gt;"",C234&lt;&gt;"",D234&lt;&gt;"",E234&lt;&gt;"",F234&lt;&gt;"",G234&lt;&gt;""),VLOOKUP(F234,通所リハビリテーション費!$D$62:$E$66,2,0),0)</f>
        <v>0</v>
      </c>
      <c r="I234" s="50">
        <f t="shared" si="35"/>
        <v>0</v>
      </c>
      <c r="J234" s="50">
        <f t="shared" si="36"/>
        <v>0</v>
      </c>
    </row>
    <row r="235" spans="1:10" ht="20.05" customHeight="1" x14ac:dyDescent="0.5">
      <c r="A235" s="60"/>
      <c r="B235" s="60"/>
      <c r="C235" s="60"/>
      <c r="D235" s="60"/>
      <c r="E235" s="60"/>
      <c r="F235" s="60"/>
      <c r="G235" s="62"/>
      <c r="H235" s="41">
        <f>IF(AND(A235&lt;&gt;"",B235&lt;&gt;"",C235&lt;&gt;"",D235&lt;&gt;"",E235&lt;&gt;"",F235&lt;&gt;"",G235&lt;&gt;""),VLOOKUP(F235,通所リハビリテーション費!$D$62:$E$66,2,0),0)</f>
        <v>0</v>
      </c>
      <c r="I235" s="50">
        <f t="shared" si="35"/>
        <v>0</v>
      </c>
      <c r="J235" s="50">
        <f t="shared" si="36"/>
        <v>0</v>
      </c>
    </row>
    <row r="236" spans="1:10" ht="20.05" customHeight="1" x14ac:dyDescent="0.5">
      <c r="A236" s="60"/>
      <c r="B236" s="60"/>
      <c r="C236" s="60"/>
      <c r="D236" s="60"/>
      <c r="E236" s="60"/>
      <c r="F236" s="60"/>
      <c r="G236" s="62"/>
      <c r="H236" s="41">
        <f>IF(AND(A236&lt;&gt;"",B236&lt;&gt;"",C236&lt;&gt;"",D236&lt;&gt;"",E236&lt;&gt;"",F236&lt;&gt;"",G236&lt;&gt;""),VLOOKUP(F236,通所リハビリテーション費!$D$62:$E$66,2,0),0)</f>
        <v>0</v>
      </c>
      <c r="I236" s="50">
        <f t="shared" si="35"/>
        <v>0</v>
      </c>
      <c r="J236" s="50">
        <f t="shared" si="36"/>
        <v>0</v>
      </c>
    </row>
    <row r="237" spans="1:10" ht="20.05" customHeight="1" x14ac:dyDescent="0.5">
      <c r="A237" s="60"/>
      <c r="B237" s="60"/>
      <c r="C237" s="60"/>
      <c r="D237" s="60"/>
      <c r="E237" s="60"/>
      <c r="F237" s="60"/>
      <c r="G237" s="62"/>
      <c r="H237" s="41">
        <f>IF(AND(A237&lt;&gt;"",B237&lt;&gt;"",C237&lt;&gt;"",D237&lt;&gt;"",E237&lt;&gt;"",F237&lt;&gt;"",G237&lt;&gt;""),VLOOKUP(F237,通所リハビリテーション費!$D$62:$E$66,2,0),0)</f>
        <v>0</v>
      </c>
      <c r="I237" s="50">
        <f t="shared" si="35"/>
        <v>0</v>
      </c>
      <c r="J237" s="50">
        <f t="shared" si="36"/>
        <v>0</v>
      </c>
    </row>
    <row r="238" spans="1:10" ht="20.05" customHeight="1" x14ac:dyDescent="0.5">
      <c r="A238" s="60"/>
      <c r="B238" s="60"/>
      <c r="C238" s="60"/>
      <c r="D238" s="60"/>
      <c r="E238" s="60"/>
      <c r="F238" s="60"/>
      <c r="G238" s="62"/>
      <c r="H238" s="41">
        <f>IF(AND(A238&lt;&gt;"",B238&lt;&gt;"",C238&lt;&gt;"",D238&lt;&gt;"",E238&lt;&gt;"",F238&lt;&gt;"",G238&lt;&gt;""),VLOOKUP(F238,通所リハビリテーション費!$D$62:$E$66,2,0),0)</f>
        <v>0</v>
      </c>
      <c r="I238" s="50">
        <f t="shared" si="35"/>
        <v>0</v>
      </c>
      <c r="J238" s="50">
        <f t="shared" si="36"/>
        <v>0</v>
      </c>
    </row>
    <row r="239" spans="1:10" ht="20.05" customHeight="1" x14ac:dyDescent="0.5">
      <c r="A239" s="60"/>
      <c r="B239" s="60"/>
      <c r="C239" s="60"/>
      <c r="D239" s="60"/>
      <c r="E239" s="60"/>
      <c r="F239" s="60"/>
      <c r="G239" s="62"/>
      <c r="H239" s="41">
        <f>IF(AND(A239&lt;&gt;"",B239&lt;&gt;"",C239&lt;&gt;"",D239&lt;&gt;"",E239&lt;&gt;"",F239&lt;&gt;"",G239&lt;&gt;""),VLOOKUP(F239,通所リハビリテーション費!$D$62:$E$66,2,0),0)</f>
        <v>0</v>
      </c>
      <c r="I239" s="50">
        <f t="shared" si="35"/>
        <v>0</v>
      </c>
      <c r="J239" s="50">
        <f t="shared" si="36"/>
        <v>0</v>
      </c>
    </row>
    <row r="240" spans="1:10" ht="20.05" customHeight="1" x14ac:dyDescent="0.5">
      <c r="A240" s="60"/>
      <c r="B240" s="60"/>
      <c r="C240" s="60"/>
      <c r="D240" s="60"/>
      <c r="E240" s="60"/>
      <c r="F240" s="60"/>
      <c r="G240" s="62"/>
      <c r="H240" s="41">
        <f>IF(AND(A240&lt;&gt;"",B240&lt;&gt;"",C240&lt;&gt;"",D240&lt;&gt;"",E240&lt;&gt;"",F240&lt;&gt;"",G240&lt;&gt;""),VLOOKUP(F240,通所リハビリテーション費!$D$62:$E$66,2,0),0)</f>
        <v>0</v>
      </c>
      <c r="I240" s="50">
        <f t="shared" si="35"/>
        <v>0</v>
      </c>
      <c r="J240" s="50">
        <f t="shared" si="36"/>
        <v>0</v>
      </c>
    </row>
    <row r="241" spans="1:20" ht="20.05" customHeight="1" x14ac:dyDescent="0.5">
      <c r="A241" s="60"/>
      <c r="B241" s="60"/>
      <c r="C241" s="60"/>
      <c r="D241" s="60"/>
      <c r="E241" s="60"/>
      <c r="F241" s="60"/>
      <c r="G241" s="62"/>
      <c r="H241" s="41">
        <f>IF(AND(A241&lt;&gt;"",B241&lt;&gt;"",C241&lt;&gt;"",D241&lt;&gt;"",E241&lt;&gt;"",F241&lt;&gt;"",G241&lt;&gt;""),VLOOKUP(F241,通所リハビリテーション費!$D$62:$E$66,2,0),0)</f>
        <v>0</v>
      </c>
      <c r="I241" s="50">
        <f t="shared" si="35"/>
        <v>0</v>
      </c>
      <c r="J241" s="50">
        <f t="shared" si="36"/>
        <v>0</v>
      </c>
    </row>
    <row r="242" spans="1:20" ht="20.05" customHeight="1" x14ac:dyDescent="0.5">
      <c r="A242" s="60"/>
      <c r="B242" s="60"/>
      <c r="C242" s="60"/>
      <c r="D242" s="60"/>
      <c r="E242" s="60"/>
      <c r="F242" s="60"/>
      <c r="G242" s="62"/>
      <c r="H242" s="41">
        <f>IF(AND(A242&lt;&gt;"",B242&lt;&gt;"",C242&lt;&gt;"",D242&lt;&gt;"",E242&lt;&gt;"",F242&lt;&gt;"",G242&lt;&gt;""),VLOOKUP(F242,通所リハビリテーション費!$D$62:$E$66,2,0),0)</f>
        <v>0</v>
      </c>
      <c r="I242" s="50">
        <f t="shared" si="35"/>
        <v>0</v>
      </c>
      <c r="J242" s="50">
        <f t="shared" si="36"/>
        <v>0</v>
      </c>
    </row>
    <row r="243" spans="1:20" ht="20.05" customHeight="1" x14ac:dyDescent="0.5">
      <c r="A243" s="60"/>
      <c r="B243" s="60"/>
      <c r="C243" s="60"/>
      <c r="D243" s="60"/>
      <c r="E243" s="60"/>
      <c r="F243" s="60"/>
      <c r="G243" s="62"/>
      <c r="H243" s="41">
        <f>IF(AND(A243&lt;&gt;"",B243&lt;&gt;"",C243&lt;&gt;"",D243&lt;&gt;"",E243&lt;&gt;"",F243&lt;&gt;"",G243&lt;&gt;""),VLOOKUP(F243,通所リハビリテーション費!$D$62:$E$66,2,0),0)</f>
        <v>0</v>
      </c>
      <c r="I243" s="50">
        <f t="shared" si="35"/>
        <v>0</v>
      </c>
      <c r="J243" s="50">
        <f t="shared" si="36"/>
        <v>0</v>
      </c>
    </row>
    <row r="244" spans="1:20" ht="20.05" customHeight="1" x14ac:dyDescent="0.5">
      <c r="A244" s="60"/>
      <c r="B244" s="60"/>
      <c r="C244" s="60"/>
      <c r="D244" s="60"/>
      <c r="E244" s="60"/>
      <c r="F244" s="60"/>
      <c r="G244" s="62"/>
      <c r="H244" s="41">
        <f>IF(AND(A244&lt;&gt;"",B244&lt;&gt;"",C244&lt;&gt;"",D244&lt;&gt;"",E244&lt;&gt;"",F244&lt;&gt;"",G244&lt;&gt;""),VLOOKUP(F244,通所リハビリテーション費!$D$62:$E$66,2,0),0)</f>
        <v>0</v>
      </c>
      <c r="I244" s="50">
        <f t="shared" si="35"/>
        <v>0</v>
      </c>
      <c r="J244" s="50">
        <f t="shared" si="36"/>
        <v>0</v>
      </c>
    </row>
    <row r="245" spans="1:20" ht="20.05" customHeight="1" x14ac:dyDescent="0.5">
      <c r="A245" s="60"/>
      <c r="B245" s="60"/>
      <c r="C245" s="60"/>
      <c r="D245" s="60"/>
      <c r="E245" s="60"/>
      <c r="F245" s="60"/>
      <c r="G245" s="62"/>
      <c r="H245" s="41">
        <f>IF(AND(A245&lt;&gt;"",B245&lt;&gt;"",C245&lt;&gt;"",D245&lt;&gt;"",E245&lt;&gt;"",F245&lt;&gt;"",G245&lt;&gt;""),VLOOKUP(F245,通所リハビリテーション費!$D$62:$E$66,2,0),0)</f>
        <v>0</v>
      </c>
      <c r="I245" s="50">
        <f t="shared" si="35"/>
        <v>0</v>
      </c>
      <c r="J245" s="50">
        <f t="shared" si="36"/>
        <v>0</v>
      </c>
    </row>
    <row r="246" spans="1:20" ht="20.05" customHeight="1" x14ac:dyDescent="0.5">
      <c r="A246" s="60"/>
      <c r="B246" s="60"/>
      <c r="C246" s="60"/>
      <c r="D246" s="60"/>
      <c r="E246" s="60"/>
      <c r="F246" s="60"/>
      <c r="G246" s="62"/>
      <c r="H246" s="41">
        <f>IF(AND(A246&lt;&gt;"",B246&lt;&gt;"",C246&lt;&gt;"",D246&lt;&gt;"",E246&lt;&gt;"",F246&lt;&gt;"",G246&lt;&gt;""),VLOOKUP(F246,通所リハビリテーション費!$D$62:$E$66,2,0),0)</f>
        <v>0</v>
      </c>
      <c r="I246" s="50">
        <f t="shared" si="35"/>
        <v>0</v>
      </c>
      <c r="J246" s="50">
        <f t="shared" si="36"/>
        <v>0</v>
      </c>
    </row>
    <row r="247" spans="1:20" ht="20.05" customHeight="1" x14ac:dyDescent="0.5">
      <c r="A247" s="60"/>
      <c r="B247" s="60"/>
      <c r="C247" s="60"/>
      <c r="D247" s="60"/>
      <c r="E247" s="60"/>
      <c r="F247" s="60"/>
      <c r="G247" s="62"/>
      <c r="H247" s="41">
        <f>IF(AND(A247&lt;&gt;"",B247&lt;&gt;"",C247&lt;&gt;"",D247&lt;&gt;"",E247&lt;&gt;"",F247&lt;&gt;"",G247&lt;&gt;""),VLOOKUP(F247,通所リハビリテーション費!$D$62:$E$66,2,0),0)</f>
        <v>0</v>
      </c>
      <c r="I247" s="50">
        <f t="shared" si="35"/>
        <v>0</v>
      </c>
      <c r="J247" s="50">
        <f t="shared" si="36"/>
        <v>0</v>
      </c>
    </row>
    <row r="248" spans="1:20" ht="20.05" customHeight="1" x14ac:dyDescent="0.5">
      <c r="A248" s="60"/>
      <c r="B248" s="60"/>
      <c r="C248" s="60"/>
      <c r="D248" s="60"/>
      <c r="E248" s="60"/>
      <c r="F248" s="60"/>
      <c r="G248" s="62"/>
      <c r="H248" s="41">
        <f>IF(AND(A248&lt;&gt;"",B248&lt;&gt;"",C248&lt;&gt;"",D248&lt;&gt;"",E248&lt;&gt;"",F248&lt;&gt;"",G248&lt;&gt;""),VLOOKUP(F248,通所リハビリテーション費!$D$62:$E$66,2,0),0)</f>
        <v>0</v>
      </c>
      <c r="I248" s="50">
        <f t="shared" si="35"/>
        <v>0</v>
      </c>
      <c r="J248" s="50">
        <f t="shared" si="36"/>
        <v>0</v>
      </c>
    </row>
    <row r="249" spans="1:20" ht="20.05" customHeight="1" x14ac:dyDescent="0.5">
      <c r="A249" s="60"/>
      <c r="B249" s="60"/>
      <c r="C249" s="60"/>
      <c r="D249" s="60"/>
      <c r="E249" s="60"/>
      <c r="F249" s="60"/>
      <c r="G249" s="62"/>
      <c r="H249" s="41">
        <f>IF(AND(A249&lt;&gt;"",B249&lt;&gt;"",C249&lt;&gt;"",D249&lt;&gt;"",E249&lt;&gt;"",F249&lt;&gt;"",G249&lt;&gt;""),VLOOKUP(F249,通所リハビリテーション費!$D$62:$E$66,2,0),0)</f>
        <v>0</v>
      </c>
      <c r="I249" s="50">
        <f t="shared" si="35"/>
        <v>0</v>
      </c>
      <c r="J249" s="50">
        <f t="shared" si="36"/>
        <v>0</v>
      </c>
    </row>
    <row r="250" spans="1:20" ht="20.05" customHeight="1" x14ac:dyDescent="0.5">
      <c r="A250" s="60"/>
      <c r="B250" s="60"/>
      <c r="C250" s="60"/>
      <c r="D250" s="60"/>
      <c r="E250" s="60"/>
      <c r="F250" s="60"/>
      <c r="G250" s="62"/>
      <c r="H250" s="41">
        <f>IF(AND(A250&lt;&gt;"",B250&lt;&gt;"",C250&lt;&gt;"",D250&lt;&gt;"",E250&lt;&gt;"",F250&lt;&gt;"",G250&lt;&gt;""),VLOOKUP(F250,通所リハビリテーション費!$D$62:$E$66,2,0),0)</f>
        <v>0</v>
      </c>
      <c r="I250" s="50">
        <f t="shared" si="35"/>
        <v>0</v>
      </c>
      <c r="J250" s="50">
        <f t="shared" si="36"/>
        <v>0</v>
      </c>
    </row>
    <row r="251" spans="1:20" ht="20.05" customHeight="1" x14ac:dyDescent="0.5">
      <c r="A251" s="60"/>
      <c r="B251" s="60"/>
      <c r="C251" s="60"/>
      <c r="D251" s="60"/>
      <c r="E251" s="60"/>
      <c r="F251" s="60"/>
      <c r="G251" s="62"/>
      <c r="H251" s="41">
        <f>IF(AND(A251&lt;&gt;"",B251&lt;&gt;"",C251&lt;&gt;"",D251&lt;&gt;"",E251&lt;&gt;"",F251&lt;&gt;"",G251&lt;&gt;""),VLOOKUP(F251,通所リハビリテーション費!$D$62:$E$66,2,0),0)</f>
        <v>0</v>
      </c>
      <c r="I251" s="50">
        <f t="shared" si="35"/>
        <v>0</v>
      </c>
      <c r="J251" s="50">
        <f t="shared" si="36"/>
        <v>0</v>
      </c>
    </row>
    <row r="252" spans="1:20" ht="20.05" customHeight="1" x14ac:dyDescent="0.5">
      <c r="A252" s="60"/>
      <c r="B252" s="60"/>
      <c r="C252" s="60"/>
      <c r="D252" s="60"/>
      <c r="E252" s="60"/>
      <c r="F252" s="60"/>
      <c r="G252" s="62"/>
      <c r="H252" s="41">
        <f>IF(AND(A252&lt;&gt;"",B252&lt;&gt;"",C252&lt;&gt;"",D252&lt;&gt;"",E252&lt;&gt;"",F252&lt;&gt;"",G252&lt;&gt;""),VLOOKUP(F252,通所リハビリテーション費!$D$62:$E$66,2,0),0)</f>
        <v>0</v>
      </c>
      <c r="I252" s="50">
        <f t="shared" si="35"/>
        <v>0</v>
      </c>
      <c r="J252" s="50">
        <f t="shared" si="36"/>
        <v>0</v>
      </c>
    </row>
    <row r="253" spans="1:20" ht="20.05" customHeight="1" x14ac:dyDescent="0.5">
      <c r="A253" s="60"/>
      <c r="B253" s="60"/>
      <c r="C253" s="60"/>
      <c r="D253" s="60"/>
      <c r="E253" s="60"/>
      <c r="F253" s="60"/>
      <c r="G253" s="62"/>
      <c r="H253" s="41">
        <f>IF(AND(A253&lt;&gt;"",B253&lt;&gt;"",C253&lt;&gt;"",D253&lt;&gt;"",E253&lt;&gt;"",F253&lt;&gt;"",G253&lt;&gt;""),VLOOKUP(F253,通所リハビリテーション費!$D$62:$E$66,2,0),0)</f>
        <v>0</v>
      </c>
      <c r="I253" s="50">
        <f t="shared" si="35"/>
        <v>0</v>
      </c>
      <c r="J253" s="50">
        <f t="shared" si="36"/>
        <v>0</v>
      </c>
      <c r="T253" s="31"/>
    </row>
    <row r="254" spans="1:20" s="31" customFormat="1" ht="20.05" customHeight="1" x14ac:dyDescent="0.5">
      <c r="A254" s="106" t="s">
        <v>86</v>
      </c>
      <c r="B254" s="107"/>
      <c r="C254" s="107"/>
      <c r="D254" s="107"/>
      <c r="E254" s="107"/>
      <c r="F254" s="108"/>
      <c r="G254" s="42">
        <f>SUMIF(G224:G253,"&lt;&gt;#N/A")</f>
        <v>0</v>
      </c>
      <c r="H254" s="42">
        <f>SUMIF(H224:H253,"&lt;&gt;#N/A")</f>
        <v>0</v>
      </c>
      <c r="I254" s="51">
        <f>SUMIF(I224:I253,"&lt;&gt;#N/A")</f>
        <v>0</v>
      </c>
      <c r="J254" s="51">
        <f t="shared" ref="J254" si="37">SUMIF(J224:J253,"&lt;&gt;#N/A")</f>
        <v>0</v>
      </c>
    </row>
    <row r="255" spans="1:20" s="31" customFormat="1" ht="20.05" customHeight="1" x14ac:dyDescent="0.5">
      <c r="A255" s="23"/>
      <c r="B255" s="23"/>
      <c r="C255" s="23"/>
      <c r="D255" s="23"/>
      <c r="E255" s="23"/>
      <c r="F255" s="23"/>
      <c r="G255" s="24"/>
      <c r="H255" s="24"/>
      <c r="I255" s="52"/>
      <c r="J255" s="52"/>
    </row>
    <row r="256" spans="1:20" s="31" customFormat="1" ht="20.05" customHeight="1" x14ac:dyDescent="0.5">
      <c r="A256" s="39" t="s">
        <v>93</v>
      </c>
      <c r="B256" s="30"/>
      <c r="C256" s="30"/>
      <c r="D256" s="30"/>
      <c r="E256" s="30"/>
      <c r="F256" s="30"/>
      <c r="G256" s="30"/>
      <c r="H256" s="30"/>
      <c r="I256" s="48"/>
      <c r="J256" s="48"/>
    </row>
    <row r="257" spans="1:20" s="31" customFormat="1" ht="27.95" x14ac:dyDescent="0.5">
      <c r="A257" s="44" t="s">
        <v>94</v>
      </c>
      <c r="B257" s="45" t="s">
        <v>99</v>
      </c>
      <c r="C257" s="45" t="s">
        <v>155</v>
      </c>
      <c r="D257" s="45" t="s">
        <v>147</v>
      </c>
      <c r="E257" s="45" t="s">
        <v>148</v>
      </c>
      <c r="F257" s="45" t="s">
        <v>154</v>
      </c>
      <c r="G257" s="30"/>
      <c r="H257" s="30"/>
      <c r="I257" s="48"/>
      <c r="J257" s="48"/>
    </row>
    <row r="258" spans="1:20" s="31" customFormat="1" ht="20.05" customHeight="1" x14ac:dyDescent="0.5">
      <c r="A258" s="46">
        <f>COUNTA(C20:C49,C54:C83,C88:C117,C122:C151,C156:C185,C190:C219,C224:C253)</f>
        <v>0</v>
      </c>
      <c r="B258" s="46">
        <f>COUNTA(B20:B49,B54:B83,B88:B117,B122:B151,B156:B185,B190:B219,B224:B253)</f>
        <v>0</v>
      </c>
      <c r="C258" s="47">
        <f>SUM(G50,G84,G118,G152,G186,G220,G254)</f>
        <v>0</v>
      </c>
      <c r="D258" s="47">
        <f>SUM(I50,I84,I118,I152,I186,I220,I254)</f>
        <v>0</v>
      </c>
      <c r="E258" s="47">
        <f>SUM(J50,J84,J118,J152,J186,J220,J254)</f>
        <v>0</v>
      </c>
      <c r="F258" s="44" t="str">
        <f>IF(E258&gt;933000,"×","〇")</f>
        <v>〇</v>
      </c>
      <c r="G258" s="30"/>
      <c r="H258" s="30"/>
      <c r="I258" s="48"/>
      <c r="J258" s="48"/>
      <c r="T258" s="30"/>
    </row>
    <row r="261" spans="1:20" ht="25" customHeight="1" x14ac:dyDescent="0.5">
      <c r="A261" s="31"/>
      <c r="B261" s="31"/>
      <c r="C261" s="31"/>
      <c r="D261" s="31"/>
      <c r="E261" s="31"/>
      <c r="F261" s="31"/>
      <c r="G261" s="31"/>
      <c r="H261" s="31"/>
      <c r="I261" s="54"/>
      <c r="J261" s="54"/>
    </row>
    <row r="262" spans="1:20" ht="25" customHeight="1" x14ac:dyDescent="0.5">
      <c r="A262" s="31"/>
      <c r="B262" s="31"/>
      <c r="C262" s="31"/>
      <c r="D262" s="31"/>
      <c r="E262" s="31"/>
      <c r="F262" s="31"/>
      <c r="G262" s="31"/>
      <c r="H262" s="31"/>
      <c r="I262" s="54"/>
      <c r="J262" s="54"/>
    </row>
    <row r="263" spans="1:20" ht="25" customHeight="1" x14ac:dyDescent="0.5">
      <c r="A263" s="31"/>
      <c r="B263" s="31"/>
      <c r="C263" s="31"/>
      <c r="D263" s="31"/>
      <c r="E263" s="31"/>
      <c r="F263" s="31"/>
      <c r="G263" s="31"/>
      <c r="H263" s="31"/>
      <c r="I263" s="54"/>
      <c r="J263" s="54"/>
    </row>
    <row r="264" spans="1:20" ht="25" customHeight="1" x14ac:dyDescent="0.5">
      <c r="A264" s="31"/>
      <c r="B264" s="31"/>
      <c r="C264" s="31"/>
      <c r="D264" s="31"/>
      <c r="E264" s="31"/>
      <c r="F264" s="31"/>
      <c r="G264" s="31"/>
      <c r="H264" s="31"/>
      <c r="I264" s="54"/>
      <c r="J264" s="54"/>
    </row>
    <row r="265" spans="1:20" ht="25" customHeight="1" x14ac:dyDescent="0.5">
      <c r="A265" s="31"/>
      <c r="B265" s="31"/>
      <c r="C265" s="31"/>
      <c r="D265" s="31"/>
      <c r="E265" s="31"/>
      <c r="F265" s="31"/>
      <c r="G265" s="31"/>
      <c r="H265" s="31"/>
      <c r="I265" s="54"/>
      <c r="J265" s="54"/>
    </row>
  </sheetData>
  <sheetProtection algorithmName="SHA-512" hashValue="cOtLi6rUDFK/Txrl/wE+nOeAS3JcAm4BvzwEOE4cT9oFhQnU1xSrnHWNbBwkDakqd0E3KkQqEXkQFjAIGxSwCQ==" saltValue="TISANHkYHnoh//UKiOLPvg==" spinCount="100000" sheet="1" objects="1" scenarios="1"/>
  <mergeCells count="18">
    <mergeCell ref="B11:I11"/>
    <mergeCell ref="H1:J1"/>
    <mergeCell ref="A84:F84"/>
    <mergeCell ref="A50:F50"/>
    <mergeCell ref="A4:J4"/>
    <mergeCell ref="B12:I12"/>
    <mergeCell ref="B13:I13"/>
    <mergeCell ref="B14:I14"/>
    <mergeCell ref="B15:I15"/>
    <mergeCell ref="B7:I7"/>
    <mergeCell ref="B8:I8"/>
    <mergeCell ref="B9:I9"/>
    <mergeCell ref="B10:I10"/>
    <mergeCell ref="A254:F254"/>
    <mergeCell ref="A220:F220"/>
    <mergeCell ref="A186:F186"/>
    <mergeCell ref="A152:F152"/>
    <mergeCell ref="A118:F118"/>
  </mergeCells>
  <phoneticPr fontId="3"/>
  <pageMargins left="0.70866141732283472" right="0.70866141732283472" top="0.74803149606299213" bottom="0.74803149606299213" header="0.31496062992125984" footer="0.31496062992125984"/>
  <pageSetup paperSize="9" scale="57" orientation="portrait" horizontalDpi="0" verticalDpi="0" r:id="rId1"/>
  <rowBreaks count="7" manualBreakCount="7">
    <brk id="50" max="16383" man="1"/>
    <brk id="84" max="9" man="1"/>
    <brk id="118" max="9" man="1"/>
    <brk id="152" max="9" man="1"/>
    <brk id="186" max="9" man="1"/>
    <brk id="220" max="9" man="1"/>
    <brk id="25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8D3785A-E4EB-4011-A88F-DD6346FF95BA}">
          <x14:formula1>
            <xm:f>通所リハビリテーション費!$A$7:$A$14</xm:f>
          </x14:formula1>
          <xm:sqref>B13:B15</xm:sqref>
        </x14:dataValidation>
        <x14:dataValidation type="list" allowBlank="1" showInputMessage="1" showErrorMessage="1" xr:uid="{9B585492-50A5-4FCC-9609-32DBC1AE600A}">
          <x14:formula1>
            <xm:f>対象地域一覧!$A$2:$A$45</xm:f>
          </x14:formula1>
          <xm:sqref>C156:C185 C54:C83 C88:C117 C122:C151 C20:C49 C190:C219 C224:C253</xm:sqref>
        </x14:dataValidation>
        <x14:dataValidation type="list" allowBlank="1" showInputMessage="1" showErrorMessage="1" xr:uid="{339B3FAA-FAB4-4FD0-8815-0AEB1B540F68}">
          <x14:formula1>
            <xm:f>通所リハビリテーション費!$C$2:$C$7</xm:f>
          </x14:formula1>
          <xm:sqref>F54:F83 F190:F219 F20:F49 F122:F151 F88:F117 F156:F185 F224:F253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77A4-5B45-46E9-8220-EA95EB4C61A9}">
  <sheetPr>
    <tabColor theme="0" tint="-0.249977111117893"/>
  </sheetPr>
  <dimension ref="A1"/>
  <sheetViews>
    <sheetView workbookViewId="0"/>
  </sheetViews>
  <sheetFormatPr defaultRowHeight="17.75" x14ac:dyDescent="0.5"/>
  <sheetData/>
  <sheetProtection algorithmName="SHA-512" hashValue="KUxf3/pEGavOaFfkyfEsDVHYXPuwe+8R51BtZsm3iPLLBaHngum6xcVIGqvDVsup7MM8zNll8Jtg41z7XNfORQ==" saltValue="i4n4PJiT0kQ4LslpIwP03g=="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9178-B3E2-412F-A487-735E4A8BC81C}">
  <sheetPr>
    <tabColor theme="0" tint="-0.249977111117893"/>
  </sheetPr>
  <dimension ref="A1"/>
  <sheetViews>
    <sheetView workbookViewId="0"/>
  </sheetViews>
  <sheetFormatPr defaultRowHeight="17.75" x14ac:dyDescent="0.5"/>
  <sheetData/>
  <sheetProtection algorithmName="SHA-512" hashValue="mulGm0lmpufeFyGXJdh/YuI4g+0ajuYC3AmxRGmGlAtllcrnNYvAm44/OStdyHEKFa2eodlKLXGcFjFcBq0oWQ==" saltValue="AkLbNqDqidySuwuOYuFv3w=="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B51C-B1B4-4AEF-93E6-7E21AF29A5F9}">
  <sheetPr codeName="Sheet24">
    <tabColor theme="0" tint="-0.249977111117893"/>
  </sheetPr>
  <dimension ref="A1:E66"/>
  <sheetViews>
    <sheetView topLeftCell="A51" workbookViewId="0">
      <selection activeCell="A58" sqref="A58"/>
    </sheetView>
  </sheetViews>
  <sheetFormatPr defaultRowHeight="17.75" x14ac:dyDescent="0.5"/>
  <cols>
    <col min="1" max="1" width="76.90625" bestFit="1" customWidth="1"/>
    <col min="2" max="2" width="7.54296875" customWidth="1"/>
    <col min="3" max="3" width="9.54296875" bestFit="1" customWidth="1"/>
    <col min="4" max="4" width="37.1796875" bestFit="1" customWidth="1"/>
    <col min="5" max="5" width="7.7265625" bestFit="1" customWidth="1"/>
  </cols>
  <sheetData>
    <row r="1" spans="1:3" x14ac:dyDescent="0.5">
      <c r="A1" t="s">
        <v>100</v>
      </c>
      <c r="C1" t="s">
        <v>101</v>
      </c>
    </row>
    <row r="3" spans="1:3" x14ac:dyDescent="0.5">
      <c r="A3" s="3" t="s">
        <v>102</v>
      </c>
      <c r="C3" s="3" t="s">
        <v>149</v>
      </c>
    </row>
    <row r="4" spans="1:3" x14ac:dyDescent="0.5">
      <c r="A4" s="3" t="s">
        <v>103</v>
      </c>
      <c r="C4" s="3" t="s">
        <v>150</v>
      </c>
    </row>
    <row r="5" spans="1:3" x14ac:dyDescent="0.5">
      <c r="C5" s="3" t="s">
        <v>151</v>
      </c>
    </row>
    <row r="6" spans="1:3" x14ac:dyDescent="0.5">
      <c r="A6" t="s">
        <v>106</v>
      </c>
      <c r="C6" s="3" t="s">
        <v>152</v>
      </c>
    </row>
    <row r="7" spans="1:3" x14ac:dyDescent="0.5">
      <c r="C7" s="3" t="s">
        <v>153</v>
      </c>
    </row>
    <row r="8" spans="1:3" x14ac:dyDescent="0.5">
      <c r="A8" s="3" t="s">
        <v>108</v>
      </c>
    </row>
    <row r="9" spans="1:3" x14ac:dyDescent="0.5">
      <c r="A9" s="3" t="s">
        <v>109</v>
      </c>
    </row>
    <row r="10" spans="1:3" x14ac:dyDescent="0.5">
      <c r="A10" s="3" t="s">
        <v>76</v>
      </c>
    </row>
    <row r="11" spans="1:3" x14ac:dyDescent="0.5">
      <c r="A11" s="3" t="s">
        <v>110</v>
      </c>
    </row>
    <row r="12" spans="1:3" x14ac:dyDescent="0.5">
      <c r="A12" s="3" t="s">
        <v>111</v>
      </c>
    </row>
    <row r="13" spans="1:3" x14ac:dyDescent="0.5">
      <c r="A13" s="3" t="s">
        <v>78</v>
      </c>
    </row>
    <row r="14" spans="1:3" x14ac:dyDescent="0.5">
      <c r="A14" s="3" t="s">
        <v>74</v>
      </c>
    </row>
    <row r="17" spans="1:5" x14ac:dyDescent="0.5">
      <c r="A17" t="s">
        <v>112</v>
      </c>
      <c r="D17" t="s">
        <v>113</v>
      </c>
    </row>
    <row r="19" spans="1:5" x14ac:dyDescent="0.5">
      <c r="A19" t="s">
        <v>95</v>
      </c>
      <c r="D19" t="s">
        <v>95</v>
      </c>
    </row>
    <row r="20" spans="1:5" x14ac:dyDescent="0.5">
      <c r="A20" s="3" t="s">
        <v>84</v>
      </c>
      <c r="B20" s="4">
        <v>369</v>
      </c>
      <c r="D20" s="3" t="s">
        <v>149</v>
      </c>
      <c r="E20" s="4">
        <v>357</v>
      </c>
    </row>
    <row r="21" spans="1:5" x14ac:dyDescent="0.5">
      <c r="A21" s="3" t="s">
        <v>104</v>
      </c>
      <c r="B21" s="4">
        <v>398</v>
      </c>
      <c r="D21" s="3" t="s">
        <v>150</v>
      </c>
      <c r="E21" s="4">
        <v>388</v>
      </c>
    </row>
    <row r="22" spans="1:5" x14ac:dyDescent="0.5">
      <c r="A22" s="3" t="s">
        <v>105</v>
      </c>
      <c r="B22" s="4">
        <v>429</v>
      </c>
      <c r="D22" s="3" t="s">
        <v>151</v>
      </c>
      <c r="E22" s="4">
        <v>415</v>
      </c>
    </row>
    <row r="23" spans="1:5" x14ac:dyDescent="0.5">
      <c r="A23" s="3" t="s">
        <v>85</v>
      </c>
      <c r="B23" s="4">
        <v>458</v>
      </c>
      <c r="D23" s="3" t="s">
        <v>152</v>
      </c>
      <c r="E23" s="4">
        <v>445</v>
      </c>
    </row>
    <row r="24" spans="1:5" x14ac:dyDescent="0.5">
      <c r="A24" s="3" t="s">
        <v>107</v>
      </c>
      <c r="B24" s="4">
        <v>491</v>
      </c>
      <c r="D24" s="3" t="s">
        <v>153</v>
      </c>
      <c r="E24" s="4">
        <v>475</v>
      </c>
    </row>
    <row r="25" spans="1:5" x14ac:dyDescent="0.5">
      <c r="B25" s="5"/>
      <c r="E25" s="5"/>
    </row>
    <row r="26" spans="1:5" x14ac:dyDescent="0.5">
      <c r="A26" t="s">
        <v>114</v>
      </c>
      <c r="D26" t="s">
        <v>87</v>
      </c>
    </row>
    <row r="27" spans="1:5" x14ac:dyDescent="0.5">
      <c r="A27" s="3" t="s">
        <v>84</v>
      </c>
      <c r="B27" s="4">
        <v>383</v>
      </c>
      <c r="D27" s="3" t="s">
        <v>149</v>
      </c>
      <c r="E27" s="4">
        <v>372</v>
      </c>
    </row>
    <row r="28" spans="1:5" x14ac:dyDescent="0.5">
      <c r="A28" s="3" t="s">
        <v>104</v>
      </c>
      <c r="B28" s="4">
        <v>439</v>
      </c>
      <c r="D28" s="3" t="s">
        <v>150</v>
      </c>
      <c r="E28" s="4">
        <v>427</v>
      </c>
    </row>
    <row r="29" spans="1:5" x14ac:dyDescent="0.5">
      <c r="A29" s="3" t="s">
        <v>105</v>
      </c>
      <c r="B29" s="4">
        <v>498</v>
      </c>
      <c r="D29" s="3" t="s">
        <v>151</v>
      </c>
      <c r="E29" s="4">
        <v>482</v>
      </c>
    </row>
    <row r="30" spans="1:5" x14ac:dyDescent="0.5">
      <c r="A30" s="3" t="s">
        <v>85</v>
      </c>
      <c r="B30" s="4">
        <v>555</v>
      </c>
      <c r="D30" s="3" t="s">
        <v>152</v>
      </c>
      <c r="E30" s="4">
        <v>536</v>
      </c>
    </row>
    <row r="31" spans="1:5" x14ac:dyDescent="0.5">
      <c r="A31" s="3" t="s">
        <v>107</v>
      </c>
      <c r="B31" s="4">
        <v>612</v>
      </c>
      <c r="D31" s="3" t="s">
        <v>153</v>
      </c>
      <c r="E31" s="4">
        <v>591</v>
      </c>
    </row>
    <row r="32" spans="1:5" x14ac:dyDescent="0.5">
      <c r="B32" s="5"/>
      <c r="E32" s="5"/>
    </row>
    <row r="33" spans="1:5" x14ac:dyDescent="0.5">
      <c r="A33" t="s">
        <v>88</v>
      </c>
      <c r="D33" t="s">
        <v>88</v>
      </c>
    </row>
    <row r="34" spans="1:5" x14ac:dyDescent="0.5">
      <c r="A34" s="3" t="s">
        <v>84</v>
      </c>
      <c r="B34" s="4">
        <v>486</v>
      </c>
      <c r="D34" s="3" t="s">
        <v>149</v>
      </c>
      <c r="E34" s="4">
        <v>470</v>
      </c>
    </row>
    <row r="35" spans="1:5" x14ac:dyDescent="0.5">
      <c r="A35" s="3" t="s">
        <v>104</v>
      </c>
      <c r="B35" s="4">
        <v>565</v>
      </c>
      <c r="D35" s="3" t="s">
        <v>150</v>
      </c>
      <c r="E35" s="4">
        <v>547</v>
      </c>
    </row>
    <row r="36" spans="1:5" x14ac:dyDescent="0.5">
      <c r="A36" s="3" t="s">
        <v>105</v>
      </c>
      <c r="B36" s="4">
        <v>643</v>
      </c>
      <c r="D36" s="3" t="s">
        <v>151</v>
      </c>
      <c r="E36" s="4">
        <v>623</v>
      </c>
    </row>
    <row r="37" spans="1:5" x14ac:dyDescent="0.5">
      <c r="A37" s="3" t="s">
        <v>85</v>
      </c>
      <c r="B37" s="4">
        <v>743</v>
      </c>
      <c r="D37" s="3" t="s">
        <v>152</v>
      </c>
      <c r="E37" s="4">
        <v>719</v>
      </c>
    </row>
    <row r="38" spans="1:5" x14ac:dyDescent="0.5">
      <c r="A38" s="3" t="s">
        <v>107</v>
      </c>
      <c r="B38" s="4">
        <v>842</v>
      </c>
      <c r="D38" s="3" t="s">
        <v>153</v>
      </c>
      <c r="E38" s="4">
        <v>816</v>
      </c>
    </row>
    <row r="40" spans="1:5" x14ac:dyDescent="0.5">
      <c r="A40" t="s">
        <v>89</v>
      </c>
      <c r="D40" t="s">
        <v>89</v>
      </c>
    </row>
    <row r="41" spans="1:5" x14ac:dyDescent="0.5">
      <c r="A41" s="3" t="s">
        <v>84</v>
      </c>
      <c r="B41" s="4">
        <v>553</v>
      </c>
      <c r="D41" s="3" t="s">
        <v>149</v>
      </c>
      <c r="E41" s="4">
        <v>525</v>
      </c>
    </row>
    <row r="42" spans="1:5" x14ac:dyDescent="0.5">
      <c r="A42" s="3" t="s">
        <v>104</v>
      </c>
      <c r="B42" s="4">
        <v>642</v>
      </c>
      <c r="D42" s="3" t="s">
        <v>150</v>
      </c>
      <c r="E42" s="4">
        <v>611</v>
      </c>
    </row>
    <row r="43" spans="1:5" x14ac:dyDescent="0.5">
      <c r="A43" s="3" t="s">
        <v>105</v>
      </c>
      <c r="B43" s="4">
        <v>730</v>
      </c>
      <c r="D43" s="3" t="s">
        <v>151</v>
      </c>
      <c r="E43" s="4">
        <v>696</v>
      </c>
    </row>
    <row r="44" spans="1:5" x14ac:dyDescent="0.5">
      <c r="A44" s="3" t="s">
        <v>85</v>
      </c>
      <c r="B44" s="4">
        <v>844</v>
      </c>
      <c r="D44" s="3" t="s">
        <v>152</v>
      </c>
      <c r="E44" s="4">
        <v>805</v>
      </c>
    </row>
    <row r="45" spans="1:5" x14ac:dyDescent="0.5">
      <c r="A45" s="3" t="s">
        <v>107</v>
      </c>
      <c r="B45" s="4">
        <v>957</v>
      </c>
      <c r="D45" s="3" t="s">
        <v>153</v>
      </c>
      <c r="E45" s="4">
        <v>912</v>
      </c>
    </row>
    <row r="46" spans="1:5" x14ac:dyDescent="0.5">
      <c r="B46" s="6"/>
    </row>
    <row r="47" spans="1:5" x14ac:dyDescent="0.5">
      <c r="A47" t="s">
        <v>90</v>
      </c>
      <c r="B47" s="6"/>
      <c r="D47" t="s">
        <v>90</v>
      </c>
    </row>
    <row r="48" spans="1:5" x14ac:dyDescent="0.5">
      <c r="A48" s="3" t="s">
        <v>84</v>
      </c>
      <c r="B48" s="4">
        <v>622</v>
      </c>
      <c r="D48" s="3" t="s">
        <v>149</v>
      </c>
      <c r="E48" s="4">
        <v>584</v>
      </c>
    </row>
    <row r="49" spans="1:5" x14ac:dyDescent="0.5">
      <c r="A49" s="3" t="s">
        <v>104</v>
      </c>
      <c r="B49" s="4">
        <v>738</v>
      </c>
      <c r="D49" s="3" t="s">
        <v>150</v>
      </c>
      <c r="E49" s="4">
        <v>692</v>
      </c>
    </row>
    <row r="50" spans="1:5" x14ac:dyDescent="0.5">
      <c r="A50" s="3" t="s">
        <v>105</v>
      </c>
      <c r="B50" s="4">
        <v>852</v>
      </c>
      <c r="D50" s="3" t="s">
        <v>151</v>
      </c>
      <c r="E50" s="4">
        <v>800</v>
      </c>
    </row>
    <row r="51" spans="1:5" x14ac:dyDescent="0.5">
      <c r="A51" s="3" t="s">
        <v>85</v>
      </c>
      <c r="B51" s="4">
        <v>987</v>
      </c>
      <c r="D51" s="3" t="s">
        <v>152</v>
      </c>
      <c r="E51" s="4">
        <v>929</v>
      </c>
    </row>
    <row r="52" spans="1:5" x14ac:dyDescent="0.5">
      <c r="A52" s="3" t="s">
        <v>107</v>
      </c>
      <c r="B52" s="4">
        <v>1120</v>
      </c>
      <c r="D52" s="3" t="s">
        <v>153</v>
      </c>
      <c r="E52" s="4">
        <v>1053</v>
      </c>
    </row>
    <row r="54" spans="1:5" x14ac:dyDescent="0.5">
      <c r="A54" t="s">
        <v>115</v>
      </c>
      <c r="D54" t="s">
        <v>115</v>
      </c>
    </row>
    <row r="55" spans="1:5" x14ac:dyDescent="0.5">
      <c r="A55" s="3" t="s">
        <v>84</v>
      </c>
      <c r="B55" s="4">
        <v>715</v>
      </c>
      <c r="D55" s="3" t="s">
        <v>149</v>
      </c>
      <c r="E55" s="4">
        <v>675</v>
      </c>
    </row>
    <row r="56" spans="1:5" x14ac:dyDescent="0.5">
      <c r="A56" s="3" t="s">
        <v>104</v>
      </c>
      <c r="B56" s="4">
        <v>850</v>
      </c>
      <c r="D56" s="3" t="s">
        <v>150</v>
      </c>
      <c r="E56" s="4">
        <v>802</v>
      </c>
    </row>
    <row r="57" spans="1:5" x14ac:dyDescent="0.5">
      <c r="A57" s="3" t="s">
        <v>105</v>
      </c>
      <c r="B57" s="4">
        <v>981</v>
      </c>
      <c r="D57" s="3" t="s">
        <v>151</v>
      </c>
      <c r="E57" s="4">
        <v>926</v>
      </c>
    </row>
    <row r="58" spans="1:5" x14ac:dyDescent="0.5">
      <c r="A58" s="3" t="s">
        <v>85</v>
      </c>
      <c r="B58" s="4">
        <v>1137</v>
      </c>
      <c r="D58" s="3" t="s">
        <v>152</v>
      </c>
      <c r="E58" s="4">
        <v>1077</v>
      </c>
    </row>
    <row r="59" spans="1:5" x14ac:dyDescent="0.5">
      <c r="A59" s="3" t="s">
        <v>107</v>
      </c>
      <c r="B59" s="4">
        <v>1290</v>
      </c>
      <c r="D59" s="3" t="s">
        <v>153</v>
      </c>
      <c r="E59" s="4">
        <v>1224</v>
      </c>
    </row>
    <row r="61" spans="1:5" x14ac:dyDescent="0.5">
      <c r="A61" t="s">
        <v>92</v>
      </c>
      <c r="D61" t="s">
        <v>92</v>
      </c>
    </row>
    <row r="62" spans="1:5" x14ac:dyDescent="0.5">
      <c r="A62" s="3" t="s">
        <v>84</v>
      </c>
      <c r="B62" s="4">
        <v>762</v>
      </c>
      <c r="D62" s="3" t="s">
        <v>149</v>
      </c>
      <c r="E62" s="4">
        <v>714</v>
      </c>
    </row>
    <row r="63" spans="1:5" x14ac:dyDescent="0.5">
      <c r="A63" s="3" t="s">
        <v>104</v>
      </c>
      <c r="B63" s="4">
        <v>903</v>
      </c>
      <c r="D63" s="3" t="s">
        <v>150</v>
      </c>
      <c r="E63" s="4">
        <v>847</v>
      </c>
    </row>
    <row r="64" spans="1:5" x14ac:dyDescent="0.5">
      <c r="A64" s="3" t="s">
        <v>105</v>
      </c>
      <c r="B64" s="4">
        <v>1046</v>
      </c>
      <c r="D64" s="3" t="s">
        <v>151</v>
      </c>
      <c r="E64" s="4">
        <v>983</v>
      </c>
    </row>
    <row r="65" spans="1:5" x14ac:dyDescent="0.5">
      <c r="A65" s="3" t="s">
        <v>85</v>
      </c>
      <c r="B65" s="4">
        <v>1215</v>
      </c>
      <c r="D65" s="3" t="s">
        <v>152</v>
      </c>
      <c r="E65" s="4">
        <v>1140</v>
      </c>
    </row>
    <row r="66" spans="1:5" x14ac:dyDescent="0.5">
      <c r="A66" s="3" t="s">
        <v>107</v>
      </c>
      <c r="B66" s="4">
        <v>1379</v>
      </c>
      <c r="D66" s="3" t="s">
        <v>153</v>
      </c>
      <c r="E66" s="4">
        <v>1300</v>
      </c>
    </row>
  </sheetData>
  <sheetProtection algorithmName="SHA-512" hashValue="Q9xdjuMzWoC17dnEIxp8B1tcnA9BIzCH16qkzZ3m1jOxlgzijt9DSycy1KJSt00r1YW+d81/Ro0YjYHjbU9kIQ==" saltValue="KxKERYLtu2/rukGW2kduoA=="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90A2-2F2A-4CFA-A23B-92B78CA4F278}">
  <sheetPr codeName="Sheet32">
    <tabColor theme="0" tint="-0.249977111117893"/>
  </sheetPr>
  <dimension ref="A1:A4"/>
  <sheetViews>
    <sheetView workbookViewId="0">
      <selection activeCell="V8" sqref="V8:BW8"/>
    </sheetView>
  </sheetViews>
  <sheetFormatPr defaultRowHeight="17.75" x14ac:dyDescent="0.5"/>
  <sheetData>
    <row r="1" spans="1:1" x14ac:dyDescent="0.5">
      <c r="A1" t="s">
        <v>116</v>
      </c>
    </row>
    <row r="3" spans="1:1" x14ac:dyDescent="0.5">
      <c r="A3" t="s">
        <v>125</v>
      </c>
    </row>
    <row r="4" spans="1:1" x14ac:dyDescent="0.5">
      <c r="A4" t="s">
        <v>126</v>
      </c>
    </row>
  </sheetData>
  <sheetProtection algorithmName="SHA-512" hashValue="0B4QZHH6h0okXi9HQWYxQD1eGJ9WVzWmPKp1aGiwHDyvzv6RuqR+t1X/cSRjatYlRhi+rH/grgch5+GDJ7DUxQ==" saltValue="YhHgIW5TKlzNtzvgXbHYOg=="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D644-A505-412A-9222-39B04CABA156}">
  <sheetPr codeName="Sheet2">
    <tabColor theme="0" tint="-0.249977111117893"/>
  </sheetPr>
  <dimension ref="A1:A45"/>
  <sheetViews>
    <sheetView topLeftCell="A27" workbookViewId="0"/>
  </sheetViews>
  <sheetFormatPr defaultRowHeight="12.4" x14ac:dyDescent="0.5"/>
  <cols>
    <col min="1" max="16384" width="8.7265625" style="1"/>
  </cols>
  <sheetData>
    <row r="1" spans="1:1" ht="20.05" customHeight="1" x14ac:dyDescent="0.5">
      <c r="A1" s="1" t="s">
        <v>67</v>
      </c>
    </row>
    <row r="2" spans="1:1" ht="29.95" customHeight="1" x14ac:dyDescent="0.5">
      <c r="A2" s="2"/>
    </row>
    <row r="3" spans="1:1" ht="20.05" customHeight="1" x14ac:dyDescent="0.5">
      <c r="A3" s="2" t="s">
        <v>24</v>
      </c>
    </row>
    <row r="4" spans="1:1" ht="20.05" customHeight="1" x14ac:dyDescent="0.5">
      <c r="A4" s="2" t="s">
        <v>27</v>
      </c>
    </row>
    <row r="5" spans="1:1" ht="20.05" customHeight="1" x14ac:dyDescent="0.5">
      <c r="A5" s="2" t="s">
        <v>30</v>
      </c>
    </row>
    <row r="6" spans="1:1" ht="20.05" customHeight="1" x14ac:dyDescent="0.5">
      <c r="A6" s="2" t="s">
        <v>33</v>
      </c>
    </row>
    <row r="7" spans="1:1" ht="20.05" customHeight="1" x14ac:dyDescent="0.5">
      <c r="A7" s="2" t="s">
        <v>36</v>
      </c>
    </row>
    <row r="8" spans="1:1" ht="20.05" customHeight="1" x14ac:dyDescent="0.5">
      <c r="A8" s="2" t="s">
        <v>39</v>
      </c>
    </row>
    <row r="9" spans="1:1" ht="20.05" customHeight="1" x14ac:dyDescent="0.5">
      <c r="A9" s="2" t="s">
        <v>42</v>
      </c>
    </row>
    <row r="10" spans="1:1" ht="20.05" customHeight="1" x14ac:dyDescent="0.5">
      <c r="A10" s="2" t="s">
        <v>45</v>
      </c>
    </row>
    <row r="11" spans="1:1" ht="20.05" customHeight="1" x14ac:dyDescent="0.5">
      <c r="A11" s="2" t="s">
        <v>48</v>
      </c>
    </row>
    <row r="12" spans="1:1" ht="20.05" customHeight="1" x14ac:dyDescent="0.5">
      <c r="A12" s="2" t="s">
        <v>51</v>
      </c>
    </row>
    <row r="13" spans="1:1" ht="20.05" customHeight="1" x14ac:dyDescent="0.5">
      <c r="A13" s="2" t="s">
        <v>54</v>
      </c>
    </row>
    <row r="14" spans="1:1" ht="20.05" customHeight="1" x14ac:dyDescent="0.5">
      <c r="A14" s="2" t="s">
        <v>57</v>
      </c>
    </row>
    <row r="15" spans="1:1" ht="20.05" customHeight="1" x14ac:dyDescent="0.5">
      <c r="A15" s="2" t="s">
        <v>60</v>
      </c>
    </row>
    <row r="16" spans="1:1" ht="20.05" customHeight="1" x14ac:dyDescent="0.5">
      <c r="A16" s="2" t="s">
        <v>63</v>
      </c>
    </row>
    <row r="17" spans="1:1" ht="20.05" customHeight="1" x14ac:dyDescent="0.5">
      <c r="A17" s="2" t="s">
        <v>65</v>
      </c>
    </row>
    <row r="18" spans="1:1" ht="20.05" customHeight="1" x14ac:dyDescent="0.5">
      <c r="A18" s="2" t="s">
        <v>25</v>
      </c>
    </row>
    <row r="19" spans="1:1" ht="20.05" customHeight="1" x14ac:dyDescent="0.5">
      <c r="A19" s="2" t="s">
        <v>28</v>
      </c>
    </row>
    <row r="20" spans="1:1" ht="20.05" customHeight="1" x14ac:dyDescent="0.5">
      <c r="A20" s="2" t="s">
        <v>31</v>
      </c>
    </row>
    <row r="21" spans="1:1" ht="20.05" customHeight="1" x14ac:dyDescent="0.5">
      <c r="A21" s="2" t="s">
        <v>34</v>
      </c>
    </row>
    <row r="22" spans="1:1" ht="20.05" customHeight="1" x14ac:dyDescent="0.5">
      <c r="A22" s="2" t="s">
        <v>37</v>
      </c>
    </row>
    <row r="23" spans="1:1" ht="20.05" customHeight="1" x14ac:dyDescent="0.5">
      <c r="A23" s="2" t="s">
        <v>40</v>
      </c>
    </row>
    <row r="24" spans="1:1" ht="20.05" customHeight="1" x14ac:dyDescent="0.5">
      <c r="A24" s="2" t="s">
        <v>43</v>
      </c>
    </row>
    <row r="25" spans="1:1" ht="20.05" customHeight="1" x14ac:dyDescent="0.5">
      <c r="A25" s="2" t="s">
        <v>46</v>
      </c>
    </row>
    <row r="26" spans="1:1" ht="20.05" customHeight="1" x14ac:dyDescent="0.5">
      <c r="A26" s="2" t="s">
        <v>49</v>
      </c>
    </row>
    <row r="27" spans="1:1" ht="20.05" customHeight="1" x14ac:dyDescent="0.5">
      <c r="A27" s="2" t="s">
        <v>52</v>
      </c>
    </row>
    <row r="28" spans="1:1" ht="20.05" customHeight="1" x14ac:dyDescent="0.5">
      <c r="A28" s="2" t="s">
        <v>55</v>
      </c>
    </row>
    <row r="29" spans="1:1" ht="20.05" customHeight="1" x14ac:dyDescent="0.5">
      <c r="A29" s="2" t="s">
        <v>58</v>
      </c>
    </row>
    <row r="30" spans="1:1" ht="20.05" customHeight="1" x14ac:dyDescent="0.5">
      <c r="A30" s="2" t="s">
        <v>61</v>
      </c>
    </row>
    <row r="31" spans="1:1" ht="20.05" customHeight="1" x14ac:dyDescent="0.5">
      <c r="A31" s="2" t="s">
        <v>64</v>
      </c>
    </row>
    <row r="32" spans="1:1" ht="20.05" customHeight="1" x14ac:dyDescent="0.5">
      <c r="A32" s="2" t="s">
        <v>66</v>
      </c>
    </row>
    <row r="33" spans="1:1" ht="20.05" customHeight="1" x14ac:dyDescent="0.5">
      <c r="A33" s="2" t="s">
        <v>26</v>
      </c>
    </row>
    <row r="34" spans="1:1" ht="20.05" customHeight="1" x14ac:dyDescent="0.5">
      <c r="A34" s="2" t="s">
        <v>29</v>
      </c>
    </row>
    <row r="35" spans="1:1" ht="20.05" customHeight="1" x14ac:dyDescent="0.5">
      <c r="A35" s="2" t="s">
        <v>32</v>
      </c>
    </row>
    <row r="36" spans="1:1" ht="20.05" customHeight="1" x14ac:dyDescent="0.5">
      <c r="A36" s="2" t="s">
        <v>35</v>
      </c>
    </row>
    <row r="37" spans="1:1" ht="20.05" customHeight="1" x14ac:dyDescent="0.5">
      <c r="A37" s="2" t="s">
        <v>38</v>
      </c>
    </row>
    <row r="38" spans="1:1" ht="20.05" customHeight="1" x14ac:dyDescent="0.5">
      <c r="A38" s="2" t="s">
        <v>41</v>
      </c>
    </row>
    <row r="39" spans="1:1" ht="20.05" customHeight="1" x14ac:dyDescent="0.5">
      <c r="A39" s="2" t="s">
        <v>44</v>
      </c>
    </row>
    <row r="40" spans="1:1" ht="20.05" customHeight="1" x14ac:dyDescent="0.5">
      <c r="A40" s="2" t="s">
        <v>47</v>
      </c>
    </row>
    <row r="41" spans="1:1" ht="20.05" customHeight="1" x14ac:dyDescent="0.5">
      <c r="A41" s="2" t="s">
        <v>50</v>
      </c>
    </row>
    <row r="42" spans="1:1" ht="20.05" customHeight="1" x14ac:dyDescent="0.5">
      <c r="A42" s="2" t="s">
        <v>53</v>
      </c>
    </row>
    <row r="43" spans="1:1" ht="20.05" customHeight="1" x14ac:dyDescent="0.5">
      <c r="A43" s="2" t="s">
        <v>56</v>
      </c>
    </row>
    <row r="44" spans="1:1" ht="20.05" customHeight="1" x14ac:dyDescent="0.5">
      <c r="A44" s="2" t="s">
        <v>59</v>
      </c>
    </row>
    <row r="45" spans="1:1" ht="20.05" customHeight="1" x14ac:dyDescent="0.5">
      <c r="A45" s="2" t="s">
        <v>62</v>
      </c>
    </row>
  </sheetData>
  <sheetProtection algorithmName="SHA-512" hashValue="ZWlm6PNrD2kzyiYXeiyuPtD+dmVwhhUI19cX1nDEDNv5axXMy12XAmyL6IhbkJGqsMK6R5Gx3Ou+b17WteYD4g==" saltValue="47pBDz/VXQq0umuP6VozpA==" spinCount="100000" sheet="1" objects="1" scenarios="1" selectLockedCells="1"/>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AB5E-2464-413B-B8A4-5E648DB1FD0F}">
  <sheetPr codeName="Sheet33">
    <tabColor theme="0" tint="-0.249977111117893"/>
  </sheetPr>
  <dimension ref="A1:A10"/>
  <sheetViews>
    <sheetView workbookViewId="0">
      <selection activeCell="V8" sqref="V8:BW8"/>
    </sheetView>
  </sheetViews>
  <sheetFormatPr defaultRowHeight="17.75" x14ac:dyDescent="0.5"/>
  <sheetData>
    <row r="1" spans="1:1" x14ac:dyDescent="0.5">
      <c r="A1" t="s">
        <v>117</v>
      </c>
    </row>
    <row r="3" spans="1:1" x14ac:dyDescent="0.5">
      <c r="A3" t="s">
        <v>22</v>
      </c>
    </row>
    <row r="4" spans="1:1" x14ac:dyDescent="0.5">
      <c r="A4" t="s">
        <v>118</v>
      </c>
    </row>
    <row r="5" spans="1:1" x14ac:dyDescent="0.5">
      <c r="A5" t="s">
        <v>119</v>
      </c>
    </row>
    <row r="6" spans="1:1" x14ac:dyDescent="0.5">
      <c r="A6" t="s">
        <v>120</v>
      </c>
    </row>
    <row r="7" spans="1:1" x14ac:dyDescent="0.5">
      <c r="A7" t="s">
        <v>121</v>
      </c>
    </row>
    <row r="8" spans="1:1" x14ac:dyDescent="0.5">
      <c r="A8" t="s">
        <v>122</v>
      </c>
    </row>
    <row r="9" spans="1:1" x14ac:dyDescent="0.5">
      <c r="A9" t="s">
        <v>123</v>
      </c>
    </row>
    <row r="10" spans="1:1" x14ac:dyDescent="0.5">
      <c r="A10" t="s">
        <v>124</v>
      </c>
    </row>
  </sheetData>
  <sheetProtection algorithmName="SHA-512" hashValue="rb0yn+ZnVwMdiI2uH4WyU2pEn1Vo5OR38OyFNOu71fCDRMJP99ng4SxParlk4j143LAztmSCQSjVYhKICc7q+w==" saltValue="1w/0xEe+lM2IIHyilOG07w=="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6F2D0-462E-488C-9424-369426276C7C}">
  <sheetPr>
    <tabColor theme="9" tint="0.59999389629810485"/>
  </sheetPr>
  <dimension ref="A1:DP30"/>
  <sheetViews>
    <sheetView view="pageBreakPreview" zoomScaleNormal="100" zoomScaleSheetLayoutView="100" workbookViewId="0">
      <selection activeCell="B8" sqref="B8:M8"/>
    </sheetView>
  </sheetViews>
  <sheetFormatPr defaultColWidth="8.1796875" defaultRowHeight="11.85" x14ac:dyDescent="0.5"/>
  <cols>
    <col min="1" max="121" width="1.08984375" style="7" customWidth="1"/>
    <col min="122" max="16384" width="8.1796875" style="7"/>
  </cols>
  <sheetData>
    <row r="1" spans="1:120" x14ac:dyDescent="0.5">
      <c r="A1" s="7" t="s">
        <v>206</v>
      </c>
    </row>
    <row r="2" spans="1:120" ht="14.25" customHeight="1" x14ac:dyDescent="0.5"/>
    <row r="3" spans="1:120" ht="14.25" customHeight="1" x14ac:dyDescent="0.5">
      <c r="B3" s="130" t="s">
        <v>129</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row>
    <row r="4" spans="1:120" ht="14.25" customHeight="1" x14ac:dyDescent="0.5">
      <c r="CU4" s="8"/>
      <c r="CV4" s="8"/>
    </row>
    <row r="5" spans="1:120" ht="16.149999999999999" customHeight="1" x14ac:dyDescent="0.5">
      <c r="CG5" s="131" t="s">
        <v>130</v>
      </c>
      <c r="CH5" s="131"/>
      <c r="CI5" s="131"/>
      <c r="CJ5" s="131"/>
      <c r="CK5" s="131"/>
      <c r="CL5" s="131"/>
      <c r="CM5" s="131"/>
      <c r="CN5" s="131"/>
      <c r="CO5" s="131"/>
      <c r="CP5" s="132" t="str">
        <f>IF(基本情報入力シート!V8="","",基本情報入力シート!V8)</f>
        <v/>
      </c>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row>
    <row r="6" spans="1:120" ht="7" customHeight="1" x14ac:dyDescent="0.5">
      <c r="CV6" s="9"/>
    </row>
    <row r="7" spans="1:120" ht="29.95" customHeight="1" x14ac:dyDescent="0.5">
      <c r="B7" s="133" t="s">
        <v>19</v>
      </c>
      <c r="C7" s="134"/>
      <c r="D7" s="134"/>
      <c r="E7" s="134"/>
      <c r="F7" s="134"/>
      <c r="G7" s="134"/>
      <c r="H7" s="134"/>
      <c r="I7" s="134"/>
      <c r="J7" s="134"/>
      <c r="K7" s="134"/>
      <c r="L7" s="134"/>
      <c r="M7" s="134"/>
      <c r="N7" s="133" t="s">
        <v>21</v>
      </c>
      <c r="O7" s="134"/>
      <c r="P7" s="134"/>
      <c r="Q7" s="134"/>
      <c r="R7" s="134"/>
      <c r="S7" s="134"/>
      <c r="T7" s="134"/>
      <c r="U7" s="134"/>
      <c r="V7" s="134"/>
      <c r="W7" s="134"/>
      <c r="X7" s="134"/>
      <c r="Y7" s="135"/>
      <c r="Z7" s="136" t="s">
        <v>159</v>
      </c>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t="s">
        <v>131</v>
      </c>
      <c r="BJ7" s="136"/>
      <c r="BK7" s="136"/>
      <c r="BL7" s="136"/>
      <c r="BM7" s="136"/>
      <c r="BN7" s="136"/>
      <c r="BO7" s="136"/>
      <c r="BP7" s="136"/>
      <c r="BQ7" s="136"/>
      <c r="BR7" s="136"/>
      <c r="BS7" s="136"/>
      <c r="BT7" s="136"/>
      <c r="BU7" s="136" t="s">
        <v>99</v>
      </c>
      <c r="BV7" s="136"/>
      <c r="BW7" s="136"/>
      <c r="BX7" s="136"/>
      <c r="BY7" s="136"/>
      <c r="BZ7" s="136"/>
      <c r="CA7" s="136"/>
      <c r="CB7" s="136"/>
      <c r="CC7" s="136"/>
      <c r="CD7" s="136"/>
      <c r="CE7" s="136"/>
      <c r="CF7" s="136"/>
      <c r="CG7" s="137" t="s">
        <v>132</v>
      </c>
      <c r="CH7" s="136"/>
      <c r="CI7" s="136"/>
      <c r="CJ7" s="136"/>
      <c r="CK7" s="136"/>
      <c r="CL7" s="136"/>
      <c r="CM7" s="136"/>
      <c r="CN7" s="136"/>
      <c r="CO7" s="136"/>
      <c r="CP7" s="136"/>
      <c r="CQ7" s="136"/>
      <c r="CR7" s="136"/>
      <c r="CS7" s="136" t="s">
        <v>133</v>
      </c>
      <c r="CT7" s="136"/>
      <c r="CU7" s="136"/>
      <c r="CV7" s="136"/>
      <c r="CW7" s="136"/>
      <c r="CX7" s="136"/>
      <c r="CY7" s="136"/>
      <c r="CZ7" s="136"/>
      <c r="DA7" s="136"/>
      <c r="DB7" s="136"/>
      <c r="DC7" s="136"/>
      <c r="DD7" s="136"/>
      <c r="DE7" s="136" t="s">
        <v>134</v>
      </c>
      <c r="DF7" s="136"/>
      <c r="DG7" s="136"/>
      <c r="DH7" s="136"/>
      <c r="DI7" s="136"/>
      <c r="DJ7" s="136"/>
      <c r="DK7" s="136"/>
      <c r="DL7" s="136"/>
      <c r="DM7" s="136"/>
      <c r="DN7" s="136"/>
      <c r="DO7" s="136"/>
      <c r="DP7" s="136"/>
    </row>
    <row r="8" spans="1:120" ht="90" customHeight="1" x14ac:dyDescent="0.5">
      <c r="B8" s="139" t="str">
        <f>IF(基本情報入力シート!V19="","",基本情報入力シート!V19)</f>
        <v/>
      </c>
      <c r="C8" s="140"/>
      <c r="D8" s="140"/>
      <c r="E8" s="140"/>
      <c r="F8" s="140"/>
      <c r="G8" s="140"/>
      <c r="H8" s="140"/>
      <c r="I8" s="140"/>
      <c r="J8" s="140"/>
      <c r="K8" s="140"/>
      <c r="L8" s="140"/>
      <c r="M8" s="140"/>
      <c r="N8" s="139" t="str">
        <f>IF(基本情報入力シート!V21="","",基本情報入力シート!V21)</f>
        <v>通所リハビリテーション</v>
      </c>
      <c r="O8" s="140"/>
      <c r="P8" s="140"/>
      <c r="Q8" s="140"/>
      <c r="R8" s="140"/>
      <c r="S8" s="140"/>
      <c r="T8" s="140"/>
      <c r="U8" s="140"/>
      <c r="V8" s="140"/>
      <c r="W8" s="140"/>
      <c r="X8" s="140"/>
      <c r="Y8" s="141"/>
      <c r="Z8" s="142" t="str">
        <f>IF(基本情報入力シート!V22="","",基本情報入力シート!V22)</f>
        <v>別表第1の1　区分1　移動に片道20分以上の時間を要するサービス（特別地域加算対象地域内に居住する利用者を対象に行う場合）</v>
      </c>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38">
        <f>'(附表１－３)年間実施計画'!A258</f>
        <v>0</v>
      </c>
      <c r="BJ8" s="138"/>
      <c r="BK8" s="138"/>
      <c r="BL8" s="138"/>
      <c r="BM8" s="138"/>
      <c r="BN8" s="138"/>
      <c r="BO8" s="138"/>
      <c r="BP8" s="138"/>
      <c r="BQ8" s="138"/>
      <c r="BR8" s="138"/>
      <c r="BS8" s="138"/>
      <c r="BT8" s="138"/>
      <c r="BU8" s="138">
        <f>'(附表１－３)年間実施計画'!B258</f>
        <v>0</v>
      </c>
      <c r="BV8" s="138"/>
      <c r="BW8" s="138"/>
      <c r="BX8" s="138"/>
      <c r="BY8" s="138"/>
      <c r="BZ8" s="138"/>
      <c r="CA8" s="138"/>
      <c r="CB8" s="138"/>
      <c r="CC8" s="138"/>
      <c r="CD8" s="138"/>
      <c r="CE8" s="138"/>
      <c r="CF8" s="138"/>
      <c r="CG8" s="138">
        <f>'(附表１－３)年間実施計画'!C258</f>
        <v>0</v>
      </c>
      <c r="CH8" s="138"/>
      <c r="CI8" s="138"/>
      <c r="CJ8" s="138"/>
      <c r="CK8" s="138"/>
      <c r="CL8" s="138"/>
      <c r="CM8" s="138"/>
      <c r="CN8" s="138"/>
      <c r="CO8" s="138"/>
      <c r="CP8" s="138"/>
      <c r="CQ8" s="138"/>
      <c r="CR8" s="138"/>
      <c r="CS8" s="138">
        <f>'(附表１－３)年間実施計画'!E258</f>
        <v>0</v>
      </c>
      <c r="CT8" s="138"/>
      <c r="CU8" s="138"/>
      <c r="CV8" s="138"/>
      <c r="CW8" s="138"/>
      <c r="CX8" s="138"/>
      <c r="CY8" s="138"/>
      <c r="CZ8" s="138"/>
      <c r="DA8" s="138"/>
      <c r="DB8" s="138"/>
      <c r="DC8" s="138"/>
      <c r="DD8" s="138"/>
      <c r="DE8" s="138">
        <f>ROUNDDOWN(CS8,-3)</f>
        <v>0</v>
      </c>
      <c r="DF8" s="138"/>
      <c r="DG8" s="138"/>
      <c r="DH8" s="138"/>
      <c r="DI8" s="138"/>
      <c r="DJ8" s="138"/>
      <c r="DK8" s="138"/>
      <c r="DL8" s="138"/>
      <c r="DM8" s="138"/>
      <c r="DN8" s="138"/>
      <c r="DO8" s="138"/>
      <c r="DP8" s="138"/>
    </row>
    <row r="9" spans="1:120" ht="7" customHeight="1" x14ac:dyDescent="0.5"/>
    <row r="10" spans="1:120" ht="15.05" customHeight="1" x14ac:dyDescent="0.5">
      <c r="B10" s="7" t="s">
        <v>135</v>
      </c>
    </row>
    <row r="11" spans="1:120" ht="7" customHeight="1" x14ac:dyDescent="0.5"/>
    <row r="12" spans="1:120" ht="16.7" customHeight="1" x14ac:dyDescent="0.5">
      <c r="A12" s="7" t="s">
        <v>158</v>
      </c>
    </row>
    <row r="13" spans="1:120" ht="20.05" customHeight="1" x14ac:dyDescent="0.5">
      <c r="B13" s="10" t="s">
        <v>136</v>
      </c>
      <c r="BM13" s="131" t="s">
        <v>130</v>
      </c>
      <c r="BN13" s="131"/>
      <c r="BO13" s="131"/>
      <c r="BP13" s="131"/>
      <c r="BQ13" s="131"/>
      <c r="BR13" s="131"/>
      <c r="BS13" s="131"/>
      <c r="BT13" s="132" t="str">
        <f>IF(基本情報入力シート!V8="","",基本情報入力シート!V8)</f>
        <v/>
      </c>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row>
    <row r="14" spans="1:120" ht="16.149999999999999" customHeight="1" x14ac:dyDescent="0.5">
      <c r="BM14" s="131" t="s">
        <v>19</v>
      </c>
      <c r="BN14" s="131"/>
      <c r="BO14" s="131"/>
      <c r="BP14" s="131"/>
      <c r="BQ14" s="131"/>
      <c r="BR14" s="131"/>
      <c r="BS14" s="131"/>
      <c r="BT14" s="143" t="str">
        <f>IF(基本情報入力シート!V19="","",基本情報入力シート!V19)</f>
        <v/>
      </c>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row>
    <row r="15" spans="1:120" ht="7" customHeight="1" x14ac:dyDescent="0.5">
      <c r="CP15" s="9"/>
    </row>
    <row r="16" spans="1:120" ht="29.95" customHeight="1" x14ac:dyDescent="0.5">
      <c r="B16" s="121" t="s">
        <v>23</v>
      </c>
      <c r="C16" s="121"/>
      <c r="D16" s="121"/>
      <c r="E16" s="121"/>
      <c r="F16" s="121"/>
      <c r="G16" s="121"/>
      <c r="H16" s="127" t="s">
        <v>137</v>
      </c>
      <c r="I16" s="127"/>
      <c r="J16" s="127"/>
      <c r="K16" s="127"/>
      <c r="L16" s="127"/>
      <c r="M16" s="127"/>
      <c r="N16" s="127"/>
      <c r="O16" s="128" t="s">
        <v>128</v>
      </c>
      <c r="P16" s="128"/>
      <c r="Q16" s="128"/>
      <c r="R16" s="128"/>
      <c r="S16" s="128"/>
      <c r="T16" s="128"/>
      <c r="U16" s="129"/>
      <c r="V16" s="151" t="s">
        <v>23</v>
      </c>
      <c r="W16" s="121"/>
      <c r="X16" s="121"/>
      <c r="Y16" s="121"/>
      <c r="Z16" s="121"/>
      <c r="AA16" s="121"/>
      <c r="AB16" s="127" t="s">
        <v>137</v>
      </c>
      <c r="AC16" s="127"/>
      <c r="AD16" s="127"/>
      <c r="AE16" s="127"/>
      <c r="AF16" s="127"/>
      <c r="AG16" s="127"/>
      <c r="AH16" s="127"/>
      <c r="AI16" s="128" t="s">
        <v>128</v>
      </c>
      <c r="AJ16" s="128"/>
      <c r="AK16" s="128"/>
      <c r="AL16" s="128"/>
      <c r="AM16" s="128"/>
      <c r="AN16" s="128"/>
      <c r="AO16" s="129"/>
      <c r="AP16" s="151" t="s">
        <v>23</v>
      </c>
      <c r="AQ16" s="121"/>
      <c r="AR16" s="121"/>
      <c r="AS16" s="121"/>
      <c r="AT16" s="121"/>
      <c r="AU16" s="121"/>
      <c r="AV16" s="127" t="s">
        <v>137</v>
      </c>
      <c r="AW16" s="127"/>
      <c r="AX16" s="127"/>
      <c r="AY16" s="127"/>
      <c r="AZ16" s="127"/>
      <c r="BA16" s="127"/>
      <c r="BB16" s="127"/>
      <c r="BC16" s="128" t="s">
        <v>128</v>
      </c>
      <c r="BD16" s="128"/>
      <c r="BE16" s="128"/>
      <c r="BF16" s="128"/>
      <c r="BG16" s="128"/>
      <c r="BH16" s="128"/>
      <c r="BI16" s="129"/>
      <c r="BJ16" s="144" t="s">
        <v>23</v>
      </c>
      <c r="BK16" s="145"/>
      <c r="BL16" s="145"/>
      <c r="BM16" s="145"/>
      <c r="BN16" s="145"/>
      <c r="BO16" s="146"/>
      <c r="BP16" s="127" t="s">
        <v>137</v>
      </c>
      <c r="BQ16" s="127"/>
      <c r="BR16" s="127"/>
      <c r="BS16" s="127"/>
      <c r="BT16" s="127"/>
      <c r="BU16" s="127"/>
      <c r="BV16" s="127"/>
      <c r="BW16" s="128" t="s">
        <v>128</v>
      </c>
      <c r="BX16" s="128"/>
      <c r="BY16" s="128"/>
      <c r="BZ16" s="128"/>
      <c r="CA16" s="128"/>
      <c r="CB16" s="128"/>
      <c r="CC16" s="129"/>
      <c r="CD16" s="144" t="s">
        <v>23</v>
      </c>
      <c r="CE16" s="145"/>
      <c r="CF16" s="145"/>
      <c r="CG16" s="145"/>
      <c r="CH16" s="145"/>
      <c r="CI16" s="146"/>
      <c r="CJ16" s="127" t="s">
        <v>137</v>
      </c>
      <c r="CK16" s="127"/>
      <c r="CL16" s="127"/>
      <c r="CM16" s="127"/>
      <c r="CN16" s="127"/>
      <c r="CO16" s="127"/>
      <c r="CP16" s="127"/>
      <c r="CQ16" s="128" t="s">
        <v>128</v>
      </c>
      <c r="CR16" s="128"/>
      <c r="CS16" s="128"/>
      <c r="CT16" s="128"/>
      <c r="CU16" s="128"/>
      <c r="CV16" s="128"/>
      <c r="CW16" s="128"/>
    </row>
    <row r="17" spans="2:101" ht="20.05" customHeight="1" x14ac:dyDescent="0.5">
      <c r="B17" s="121" t="s">
        <v>24</v>
      </c>
      <c r="C17" s="121"/>
      <c r="D17" s="121"/>
      <c r="E17" s="121"/>
      <c r="F17" s="121"/>
      <c r="G17" s="121"/>
      <c r="H17" s="116">
        <f>'(附表１－３)年間実施計画'!R3</f>
        <v>0</v>
      </c>
      <c r="I17" s="116"/>
      <c r="J17" s="116"/>
      <c r="K17" s="116"/>
      <c r="L17" s="116"/>
      <c r="M17" s="116"/>
      <c r="N17" s="116"/>
      <c r="O17" s="116">
        <f>'(附表１－３)年間実施計画'!S3</f>
        <v>0</v>
      </c>
      <c r="P17" s="116"/>
      <c r="Q17" s="116"/>
      <c r="R17" s="116"/>
      <c r="S17" s="116"/>
      <c r="T17" s="116"/>
      <c r="U17" s="117"/>
      <c r="V17" s="124" t="s">
        <v>54</v>
      </c>
      <c r="W17" s="125"/>
      <c r="X17" s="125"/>
      <c r="Y17" s="125"/>
      <c r="Z17" s="125"/>
      <c r="AA17" s="126"/>
      <c r="AB17" s="117">
        <f>'(附表１－３)年間実施計画'!R13</f>
        <v>0</v>
      </c>
      <c r="AC17" s="122"/>
      <c r="AD17" s="122"/>
      <c r="AE17" s="122"/>
      <c r="AF17" s="122"/>
      <c r="AG17" s="122"/>
      <c r="AH17" s="123"/>
      <c r="AI17" s="117">
        <f>'(附表１－３)年間実施計画'!S13</f>
        <v>0</v>
      </c>
      <c r="AJ17" s="122"/>
      <c r="AK17" s="122"/>
      <c r="AL17" s="122"/>
      <c r="AM17" s="122"/>
      <c r="AN17" s="122"/>
      <c r="AO17" s="122"/>
      <c r="AP17" s="118" t="s">
        <v>40</v>
      </c>
      <c r="AQ17" s="119"/>
      <c r="AR17" s="119"/>
      <c r="AS17" s="119"/>
      <c r="AT17" s="119"/>
      <c r="AU17" s="120"/>
      <c r="AV17" s="116">
        <f>'(附表１－３)年間実施計画'!R23</f>
        <v>0</v>
      </c>
      <c r="AW17" s="116"/>
      <c r="AX17" s="116"/>
      <c r="AY17" s="116"/>
      <c r="AZ17" s="116"/>
      <c r="BA17" s="116"/>
      <c r="BB17" s="116"/>
      <c r="BC17" s="116">
        <f>'(附表１－３)年間実施計画'!S23</f>
        <v>0</v>
      </c>
      <c r="BD17" s="116"/>
      <c r="BE17" s="116"/>
      <c r="BF17" s="116"/>
      <c r="BG17" s="116"/>
      <c r="BH17" s="116"/>
      <c r="BI17" s="117"/>
      <c r="BJ17" s="118" t="s">
        <v>26</v>
      </c>
      <c r="BK17" s="119"/>
      <c r="BL17" s="119"/>
      <c r="BM17" s="119"/>
      <c r="BN17" s="119"/>
      <c r="BO17" s="120"/>
      <c r="BP17" s="116">
        <f>'(附表１－３)年間実施計画'!R33</f>
        <v>0</v>
      </c>
      <c r="BQ17" s="116"/>
      <c r="BR17" s="116"/>
      <c r="BS17" s="116"/>
      <c r="BT17" s="116"/>
      <c r="BU17" s="116"/>
      <c r="BV17" s="116"/>
      <c r="BW17" s="116">
        <f>'(附表１－３)年間実施計画'!S33</f>
        <v>0</v>
      </c>
      <c r="BX17" s="116"/>
      <c r="BY17" s="116"/>
      <c r="BZ17" s="116"/>
      <c r="CA17" s="116"/>
      <c r="CB17" s="116"/>
      <c r="CC17" s="117"/>
      <c r="CD17" s="118" t="s">
        <v>56</v>
      </c>
      <c r="CE17" s="119"/>
      <c r="CF17" s="119"/>
      <c r="CG17" s="119"/>
      <c r="CH17" s="119"/>
      <c r="CI17" s="120"/>
      <c r="CJ17" s="116">
        <f>'(附表１－３)年間実施計画'!R43</f>
        <v>0</v>
      </c>
      <c r="CK17" s="116"/>
      <c r="CL17" s="116"/>
      <c r="CM17" s="116"/>
      <c r="CN17" s="116"/>
      <c r="CO17" s="116"/>
      <c r="CP17" s="116"/>
      <c r="CQ17" s="116">
        <f>'(附表１－３)年間実施計画'!S43</f>
        <v>0</v>
      </c>
      <c r="CR17" s="116"/>
      <c r="CS17" s="116"/>
      <c r="CT17" s="116"/>
      <c r="CU17" s="116"/>
      <c r="CV17" s="116"/>
      <c r="CW17" s="116"/>
    </row>
    <row r="18" spans="2:101" ht="20.05" customHeight="1" x14ac:dyDescent="0.5">
      <c r="B18" s="121" t="s">
        <v>27</v>
      </c>
      <c r="C18" s="121"/>
      <c r="D18" s="121"/>
      <c r="E18" s="121"/>
      <c r="F18" s="121"/>
      <c r="G18" s="121"/>
      <c r="H18" s="116">
        <f>'(附表１－３)年間実施計画'!R4</f>
        <v>0</v>
      </c>
      <c r="I18" s="116"/>
      <c r="J18" s="116"/>
      <c r="K18" s="116"/>
      <c r="L18" s="116"/>
      <c r="M18" s="116"/>
      <c r="N18" s="116"/>
      <c r="O18" s="116">
        <f>'(附表１－３)年間実施計画'!S4</f>
        <v>0</v>
      </c>
      <c r="P18" s="116"/>
      <c r="Q18" s="116"/>
      <c r="R18" s="116"/>
      <c r="S18" s="116"/>
      <c r="T18" s="116"/>
      <c r="U18" s="117"/>
      <c r="V18" s="124" t="s">
        <v>57</v>
      </c>
      <c r="W18" s="125"/>
      <c r="X18" s="125"/>
      <c r="Y18" s="125"/>
      <c r="Z18" s="125"/>
      <c r="AA18" s="126"/>
      <c r="AB18" s="117">
        <f>'(附表１－３)年間実施計画'!R14</f>
        <v>0</v>
      </c>
      <c r="AC18" s="122"/>
      <c r="AD18" s="122"/>
      <c r="AE18" s="122"/>
      <c r="AF18" s="122"/>
      <c r="AG18" s="122"/>
      <c r="AH18" s="123"/>
      <c r="AI18" s="117">
        <f>'(附表１－３)年間実施計画'!S14</f>
        <v>0</v>
      </c>
      <c r="AJ18" s="122"/>
      <c r="AK18" s="122"/>
      <c r="AL18" s="122"/>
      <c r="AM18" s="122"/>
      <c r="AN18" s="122"/>
      <c r="AO18" s="122"/>
      <c r="AP18" s="118" t="s">
        <v>43</v>
      </c>
      <c r="AQ18" s="119"/>
      <c r="AR18" s="119"/>
      <c r="AS18" s="119"/>
      <c r="AT18" s="119"/>
      <c r="AU18" s="120"/>
      <c r="AV18" s="116">
        <f>'(附表１－３)年間実施計画'!R24</f>
        <v>0</v>
      </c>
      <c r="AW18" s="116"/>
      <c r="AX18" s="116"/>
      <c r="AY18" s="116"/>
      <c r="AZ18" s="116"/>
      <c r="BA18" s="116"/>
      <c r="BB18" s="116"/>
      <c r="BC18" s="116">
        <f>'(附表１－３)年間実施計画'!S24</f>
        <v>0</v>
      </c>
      <c r="BD18" s="116"/>
      <c r="BE18" s="116"/>
      <c r="BF18" s="116"/>
      <c r="BG18" s="116"/>
      <c r="BH18" s="116"/>
      <c r="BI18" s="117"/>
      <c r="BJ18" s="118" t="s">
        <v>29</v>
      </c>
      <c r="BK18" s="119"/>
      <c r="BL18" s="119"/>
      <c r="BM18" s="119"/>
      <c r="BN18" s="119"/>
      <c r="BO18" s="120"/>
      <c r="BP18" s="116">
        <f>'(附表１－３)年間実施計画'!R34</f>
        <v>0</v>
      </c>
      <c r="BQ18" s="116"/>
      <c r="BR18" s="116"/>
      <c r="BS18" s="116"/>
      <c r="BT18" s="116"/>
      <c r="BU18" s="116"/>
      <c r="BV18" s="116"/>
      <c r="BW18" s="116">
        <f>'(附表１－３)年間実施計画'!S34</f>
        <v>0</v>
      </c>
      <c r="BX18" s="116"/>
      <c r="BY18" s="116"/>
      <c r="BZ18" s="116"/>
      <c r="CA18" s="116"/>
      <c r="CB18" s="116"/>
      <c r="CC18" s="117"/>
      <c r="CD18" s="118" t="s">
        <v>59</v>
      </c>
      <c r="CE18" s="119"/>
      <c r="CF18" s="119"/>
      <c r="CG18" s="119"/>
      <c r="CH18" s="119"/>
      <c r="CI18" s="120"/>
      <c r="CJ18" s="116">
        <f>'(附表１－３)年間実施計画'!R44</f>
        <v>0</v>
      </c>
      <c r="CK18" s="116"/>
      <c r="CL18" s="116"/>
      <c r="CM18" s="116"/>
      <c r="CN18" s="116"/>
      <c r="CO18" s="116"/>
      <c r="CP18" s="116"/>
      <c r="CQ18" s="116">
        <f>'(附表１－３)年間実施計画'!S44</f>
        <v>0</v>
      </c>
      <c r="CR18" s="116"/>
      <c r="CS18" s="116"/>
      <c r="CT18" s="116"/>
      <c r="CU18" s="116"/>
      <c r="CV18" s="116"/>
      <c r="CW18" s="116"/>
    </row>
    <row r="19" spans="2:101" ht="20.05" customHeight="1" thickBot="1" x14ac:dyDescent="0.55000000000000004">
      <c r="B19" s="121" t="s">
        <v>30</v>
      </c>
      <c r="C19" s="121"/>
      <c r="D19" s="121"/>
      <c r="E19" s="121"/>
      <c r="F19" s="121"/>
      <c r="G19" s="121"/>
      <c r="H19" s="116">
        <f>'(附表１－３)年間実施計画'!R5</f>
        <v>0</v>
      </c>
      <c r="I19" s="116"/>
      <c r="J19" s="116"/>
      <c r="K19" s="116"/>
      <c r="L19" s="116"/>
      <c r="M19" s="116"/>
      <c r="N19" s="116"/>
      <c r="O19" s="116">
        <f>'(附表１－３)年間実施計画'!S5</f>
        <v>0</v>
      </c>
      <c r="P19" s="116"/>
      <c r="Q19" s="116"/>
      <c r="R19" s="116"/>
      <c r="S19" s="116"/>
      <c r="T19" s="116"/>
      <c r="U19" s="117"/>
      <c r="V19" s="124" t="s">
        <v>60</v>
      </c>
      <c r="W19" s="125"/>
      <c r="X19" s="125"/>
      <c r="Y19" s="125"/>
      <c r="Z19" s="125"/>
      <c r="AA19" s="126"/>
      <c r="AB19" s="117">
        <f>'(附表１－３)年間実施計画'!R15</f>
        <v>0</v>
      </c>
      <c r="AC19" s="122"/>
      <c r="AD19" s="122"/>
      <c r="AE19" s="122"/>
      <c r="AF19" s="122"/>
      <c r="AG19" s="122"/>
      <c r="AH19" s="123"/>
      <c r="AI19" s="117">
        <f>'(附表１－３)年間実施計画'!S15</f>
        <v>0</v>
      </c>
      <c r="AJ19" s="122"/>
      <c r="AK19" s="122"/>
      <c r="AL19" s="122"/>
      <c r="AM19" s="122"/>
      <c r="AN19" s="122"/>
      <c r="AO19" s="122"/>
      <c r="AP19" s="118" t="s">
        <v>46</v>
      </c>
      <c r="AQ19" s="119"/>
      <c r="AR19" s="119"/>
      <c r="AS19" s="119"/>
      <c r="AT19" s="119"/>
      <c r="AU19" s="120"/>
      <c r="AV19" s="116">
        <f>'(附表１－３)年間実施計画'!R25</f>
        <v>0</v>
      </c>
      <c r="AW19" s="116"/>
      <c r="AX19" s="116"/>
      <c r="AY19" s="116"/>
      <c r="AZ19" s="116"/>
      <c r="BA19" s="116"/>
      <c r="BB19" s="116"/>
      <c r="BC19" s="116">
        <f>'(附表１－３)年間実施計画'!S25</f>
        <v>0</v>
      </c>
      <c r="BD19" s="116"/>
      <c r="BE19" s="116"/>
      <c r="BF19" s="116"/>
      <c r="BG19" s="116"/>
      <c r="BH19" s="116"/>
      <c r="BI19" s="117"/>
      <c r="BJ19" s="118" t="s">
        <v>32</v>
      </c>
      <c r="BK19" s="119"/>
      <c r="BL19" s="119"/>
      <c r="BM19" s="119"/>
      <c r="BN19" s="119"/>
      <c r="BO19" s="120"/>
      <c r="BP19" s="116">
        <f>'(附表１－３)年間実施計画'!R35</f>
        <v>0</v>
      </c>
      <c r="BQ19" s="116"/>
      <c r="BR19" s="116"/>
      <c r="BS19" s="116"/>
      <c r="BT19" s="116"/>
      <c r="BU19" s="116"/>
      <c r="BV19" s="116"/>
      <c r="BW19" s="116">
        <f>'(附表１－３)年間実施計画'!S35</f>
        <v>0</v>
      </c>
      <c r="BX19" s="116"/>
      <c r="BY19" s="116"/>
      <c r="BZ19" s="116"/>
      <c r="CA19" s="116"/>
      <c r="CB19" s="116"/>
      <c r="CC19" s="117"/>
      <c r="CD19" s="147" t="s">
        <v>62</v>
      </c>
      <c r="CE19" s="148"/>
      <c r="CF19" s="148"/>
      <c r="CG19" s="148"/>
      <c r="CH19" s="148"/>
      <c r="CI19" s="149"/>
      <c r="CJ19" s="150">
        <f>'(附表１－３)年間実施計画'!R45</f>
        <v>0</v>
      </c>
      <c r="CK19" s="150"/>
      <c r="CL19" s="150"/>
      <c r="CM19" s="150"/>
      <c r="CN19" s="150"/>
      <c r="CO19" s="150"/>
      <c r="CP19" s="150"/>
      <c r="CQ19" s="150">
        <f>'(附表１－３)年間実施計画'!S45</f>
        <v>0</v>
      </c>
      <c r="CR19" s="150"/>
      <c r="CS19" s="150"/>
      <c r="CT19" s="150"/>
      <c r="CU19" s="150"/>
      <c r="CV19" s="150"/>
      <c r="CW19" s="150"/>
    </row>
    <row r="20" spans="2:101" ht="20.05" customHeight="1" thickTop="1" x14ac:dyDescent="0.5">
      <c r="B20" s="121" t="s">
        <v>33</v>
      </c>
      <c r="C20" s="121"/>
      <c r="D20" s="121"/>
      <c r="E20" s="121"/>
      <c r="F20" s="121"/>
      <c r="G20" s="121"/>
      <c r="H20" s="116">
        <f>'(附表１－３)年間実施計画'!R6</f>
        <v>0</v>
      </c>
      <c r="I20" s="116"/>
      <c r="J20" s="116"/>
      <c r="K20" s="116"/>
      <c r="L20" s="116"/>
      <c r="M20" s="116"/>
      <c r="N20" s="116"/>
      <c r="O20" s="116">
        <f>'(附表１－３)年間実施計画'!S6</f>
        <v>0</v>
      </c>
      <c r="P20" s="116"/>
      <c r="Q20" s="116"/>
      <c r="R20" s="116"/>
      <c r="S20" s="116"/>
      <c r="T20" s="116"/>
      <c r="U20" s="117"/>
      <c r="V20" s="124" t="s">
        <v>63</v>
      </c>
      <c r="W20" s="125"/>
      <c r="X20" s="125"/>
      <c r="Y20" s="125"/>
      <c r="Z20" s="125"/>
      <c r="AA20" s="126"/>
      <c r="AB20" s="117">
        <f>'(附表１－３)年間実施計画'!R16</f>
        <v>0</v>
      </c>
      <c r="AC20" s="122"/>
      <c r="AD20" s="122"/>
      <c r="AE20" s="122"/>
      <c r="AF20" s="122"/>
      <c r="AG20" s="122"/>
      <c r="AH20" s="123"/>
      <c r="AI20" s="117">
        <f>'(附表１－３)年間実施計画'!S16</f>
        <v>0</v>
      </c>
      <c r="AJ20" s="122"/>
      <c r="AK20" s="122"/>
      <c r="AL20" s="122"/>
      <c r="AM20" s="122"/>
      <c r="AN20" s="122"/>
      <c r="AO20" s="122"/>
      <c r="AP20" s="118" t="s">
        <v>49</v>
      </c>
      <c r="AQ20" s="119"/>
      <c r="AR20" s="119"/>
      <c r="AS20" s="119"/>
      <c r="AT20" s="119"/>
      <c r="AU20" s="120"/>
      <c r="AV20" s="116">
        <f>'(附表１－３)年間実施計画'!R26</f>
        <v>0</v>
      </c>
      <c r="AW20" s="116"/>
      <c r="AX20" s="116"/>
      <c r="AY20" s="116"/>
      <c r="AZ20" s="116"/>
      <c r="BA20" s="116"/>
      <c r="BB20" s="116"/>
      <c r="BC20" s="116">
        <f>'(附表１－３)年間実施計画'!S26</f>
        <v>0</v>
      </c>
      <c r="BD20" s="116"/>
      <c r="BE20" s="116"/>
      <c r="BF20" s="116"/>
      <c r="BG20" s="116"/>
      <c r="BH20" s="116"/>
      <c r="BI20" s="117"/>
      <c r="BJ20" s="118" t="s">
        <v>35</v>
      </c>
      <c r="BK20" s="119"/>
      <c r="BL20" s="119"/>
      <c r="BM20" s="119"/>
      <c r="BN20" s="119"/>
      <c r="BO20" s="120"/>
      <c r="BP20" s="116">
        <f>'(附表１－３)年間実施計画'!R36</f>
        <v>0</v>
      </c>
      <c r="BQ20" s="116"/>
      <c r="BR20" s="116"/>
      <c r="BS20" s="116"/>
      <c r="BT20" s="116"/>
      <c r="BU20" s="116"/>
      <c r="BV20" s="116"/>
      <c r="BW20" s="116">
        <f>'(附表１－３)年間実施計画'!S36</f>
        <v>0</v>
      </c>
      <c r="BX20" s="116"/>
      <c r="BY20" s="116"/>
      <c r="BZ20" s="116"/>
      <c r="CA20" s="116"/>
      <c r="CB20" s="116"/>
      <c r="CC20" s="117"/>
      <c r="CD20" s="155" t="s">
        <v>86</v>
      </c>
      <c r="CE20" s="156"/>
      <c r="CF20" s="156"/>
      <c r="CG20" s="156"/>
      <c r="CH20" s="156"/>
      <c r="CI20" s="156"/>
      <c r="CJ20" s="152">
        <f>SUM(H17:N26,AB17:AH26,AV17:BB26,BP17:BV26,CJ17:CP19)</f>
        <v>0</v>
      </c>
      <c r="CK20" s="153"/>
      <c r="CL20" s="153"/>
      <c r="CM20" s="153"/>
      <c r="CN20" s="153"/>
      <c r="CO20" s="153"/>
      <c r="CP20" s="153"/>
      <c r="CQ20" s="152">
        <f>SUM(O17:U26,AI17:AO26,BC17:BI26,BW17:CC26,CQ17:CW19)</f>
        <v>0</v>
      </c>
      <c r="CR20" s="153"/>
      <c r="CS20" s="153"/>
      <c r="CT20" s="153"/>
      <c r="CU20" s="153"/>
      <c r="CV20" s="153"/>
      <c r="CW20" s="154"/>
    </row>
    <row r="21" spans="2:101" ht="20.05" customHeight="1" x14ac:dyDescent="0.5">
      <c r="B21" s="121" t="s">
        <v>36</v>
      </c>
      <c r="C21" s="121"/>
      <c r="D21" s="121"/>
      <c r="E21" s="121"/>
      <c r="F21" s="121"/>
      <c r="G21" s="121"/>
      <c r="H21" s="116">
        <f>'(附表１－３)年間実施計画'!R7</f>
        <v>0</v>
      </c>
      <c r="I21" s="116"/>
      <c r="J21" s="116"/>
      <c r="K21" s="116"/>
      <c r="L21" s="116"/>
      <c r="M21" s="116"/>
      <c r="N21" s="116"/>
      <c r="O21" s="116">
        <f>'(附表１－３)年間実施計画'!S7</f>
        <v>0</v>
      </c>
      <c r="P21" s="116"/>
      <c r="Q21" s="116"/>
      <c r="R21" s="116"/>
      <c r="S21" s="116"/>
      <c r="T21" s="116"/>
      <c r="U21" s="117"/>
      <c r="V21" s="124" t="s">
        <v>65</v>
      </c>
      <c r="W21" s="125"/>
      <c r="X21" s="125"/>
      <c r="Y21" s="125"/>
      <c r="Z21" s="125"/>
      <c r="AA21" s="126"/>
      <c r="AB21" s="117">
        <f>'(附表１－３)年間実施計画'!R17</f>
        <v>0</v>
      </c>
      <c r="AC21" s="122"/>
      <c r="AD21" s="122"/>
      <c r="AE21" s="122"/>
      <c r="AF21" s="122"/>
      <c r="AG21" s="122"/>
      <c r="AH21" s="123"/>
      <c r="AI21" s="117">
        <f>'(附表１－３)年間実施計画'!S17</f>
        <v>0</v>
      </c>
      <c r="AJ21" s="122"/>
      <c r="AK21" s="122"/>
      <c r="AL21" s="122"/>
      <c r="AM21" s="122"/>
      <c r="AN21" s="122"/>
      <c r="AO21" s="122"/>
      <c r="AP21" s="118" t="s">
        <v>52</v>
      </c>
      <c r="AQ21" s="119"/>
      <c r="AR21" s="119"/>
      <c r="AS21" s="119"/>
      <c r="AT21" s="119"/>
      <c r="AU21" s="120"/>
      <c r="AV21" s="116">
        <f>'(附表１－３)年間実施計画'!R27</f>
        <v>0</v>
      </c>
      <c r="AW21" s="116"/>
      <c r="AX21" s="116"/>
      <c r="AY21" s="116"/>
      <c r="AZ21" s="116"/>
      <c r="BA21" s="116"/>
      <c r="BB21" s="116"/>
      <c r="BC21" s="116">
        <f>'(附表１－３)年間実施計画'!S27</f>
        <v>0</v>
      </c>
      <c r="BD21" s="116"/>
      <c r="BE21" s="116"/>
      <c r="BF21" s="116"/>
      <c r="BG21" s="116"/>
      <c r="BH21" s="116"/>
      <c r="BI21" s="117"/>
      <c r="BJ21" s="118" t="s">
        <v>38</v>
      </c>
      <c r="BK21" s="119"/>
      <c r="BL21" s="119"/>
      <c r="BM21" s="119"/>
      <c r="BN21" s="119"/>
      <c r="BO21" s="120"/>
      <c r="BP21" s="116">
        <f>'(附表１－３)年間実施計画'!R37</f>
        <v>0</v>
      </c>
      <c r="BQ21" s="116"/>
      <c r="BR21" s="116"/>
      <c r="BS21" s="116"/>
      <c r="BT21" s="116"/>
      <c r="BU21" s="116"/>
      <c r="BV21" s="116"/>
      <c r="BW21" s="116">
        <f>'(附表１－３)年間実施計画'!S37</f>
        <v>0</v>
      </c>
      <c r="BX21" s="116"/>
      <c r="BY21" s="116"/>
      <c r="BZ21" s="116"/>
      <c r="CA21" s="116"/>
      <c r="CB21" s="116"/>
      <c r="CC21" s="116"/>
      <c r="CD21" s="55"/>
      <c r="CE21" s="55"/>
      <c r="CF21" s="55"/>
      <c r="CG21" s="55"/>
      <c r="CH21" s="55"/>
      <c r="CI21" s="55"/>
      <c r="CJ21" s="55"/>
      <c r="CK21" s="55"/>
      <c r="CL21" s="55"/>
      <c r="CM21" s="55"/>
      <c r="CN21" s="55"/>
      <c r="CO21" s="55"/>
      <c r="CP21" s="55"/>
      <c r="CQ21" s="55"/>
      <c r="CR21" s="55"/>
      <c r="CS21" s="55"/>
      <c r="CT21" s="55"/>
      <c r="CU21" s="55"/>
      <c r="CV21" s="55"/>
      <c r="CW21" s="55"/>
    </row>
    <row r="22" spans="2:101" ht="20.05" customHeight="1" x14ac:dyDescent="0.5">
      <c r="B22" s="121" t="s">
        <v>39</v>
      </c>
      <c r="C22" s="121"/>
      <c r="D22" s="121"/>
      <c r="E22" s="121"/>
      <c r="F22" s="121"/>
      <c r="G22" s="121"/>
      <c r="H22" s="116">
        <f>'(附表１－３)年間実施計画'!R8</f>
        <v>0</v>
      </c>
      <c r="I22" s="116"/>
      <c r="J22" s="116"/>
      <c r="K22" s="116"/>
      <c r="L22" s="116"/>
      <c r="M22" s="116"/>
      <c r="N22" s="116"/>
      <c r="O22" s="116">
        <f>'(附表１－３)年間実施計画'!S8</f>
        <v>0</v>
      </c>
      <c r="P22" s="116"/>
      <c r="Q22" s="116"/>
      <c r="R22" s="116"/>
      <c r="S22" s="116"/>
      <c r="T22" s="116"/>
      <c r="U22" s="117"/>
      <c r="V22" s="118" t="s">
        <v>25</v>
      </c>
      <c r="W22" s="119"/>
      <c r="X22" s="119"/>
      <c r="Y22" s="119"/>
      <c r="Z22" s="119"/>
      <c r="AA22" s="120"/>
      <c r="AB22" s="117">
        <f>'(附表１－３)年間実施計画'!R18</f>
        <v>0</v>
      </c>
      <c r="AC22" s="122"/>
      <c r="AD22" s="122"/>
      <c r="AE22" s="122"/>
      <c r="AF22" s="122"/>
      <c r="AG22" s="122"/>
      <c r="AH22" s="123"/>
      <c r="AI22" s="117">
        <f>'(附表１－３)年間実施計画'!S18</f>
        <v>0</v>
      </c>
      <c r="AJ22" s="122"/>
      <c r="AK22" s="122"/>
      <c r="AL22" s="122"/>
      <c r="AM22" s="122"/>
      <c r="AN22" s="122"/>
      <c r="AO22" s="122"/>
      <c r="AP22" s="118" t="s">
        <v>55</v>
      </c>
      <c r="AQ22" s="119"/>
      <c r="AR22" s="119"/>
      <c r="AS22" s="119"/>
      <c r="AT22" s="119"/>
      <c r="AU22" s="120"/>
      <c r="AV22" s="116">
        <f>'(附表１－３)年間実施計画'!R28</f>
        <v>0</v>
      </c>
      <c r="AW22" s="116"/>
      <c r="AX22" s="116"/>
      <c r="AY22" s="116"/>
      <c r="AZ22" s="116"/>
      <c r="BA22" s="116"/>
      <c r="BB22" s="116"/>
      <c r="BC22" s="116">
        <f>'(附表１－３)年間実施計画'!S28</f>
        <v>0</v>
      </c>
      <c r="BD22" s="116"/>
      <c r="BE22" s="116"/>
      <c r="BF22" s="116"/>
      <c r="BG22" s="116"/>
      <c r="BH22" s="116"/>
      <c r="BI22" s="117"/>
      <c r="BJ22" s="118" t="s">
        <v>41</v>
      </c>
      <c r="BK22" s="119"/>
      <c r="BL22" s="119"/>
      <c r="BM22" s="119"/>
      <c r="BN22" s="119"/>
      <c r="BO22" s="120"/>
      <c r="BP22" s="116">
        <f>'(附表１－３)年間実施計画'!R38</f>
        <v>0</v>
      </c>
      <c r="BQ22" s="116"/>
      <c r="BR22" s="116"/>
      <c r="BS22" s="116"/>
      <c r="BT22" s="116"/>
      <c r="BU22" s="116"/>
      <c r="BV22" s="116"/>
      <c r="BW22" s="116">
        <f>'(附表１－３)年間実施計画'!S38</f>
        <v>0</v>
      </c>
      <c r="BX22" s="116"/>
      <c r="BY22" s="116"/>
      <c r="BZ22" s="116"/>
      <c r="CA22" s="116"/>
      <c r="CB22" s="116"/>
      <c r="CC22" s="116"/>
      <c r="CD22" s="55"/>
      <c r="CE22" s="55"/>
      <c r="CF22" s="55"/>
      <c r="CG22" s="55"/>
      <c r="CH22" s="55"/>
      <c r="CI22" s="55"/>
      <c r="CJ22" s="55"/>
      <c r="CK22" s="55"/>
      <c r="CL22" s="55"/>
      <c r="CM22" s="55"/>
      <c r="CN22" s="55"/>
      <c r="CO22" s="55"/>
      <c r="CP22" s="55"/>
      <c r="CQ22" s="55"/>
      <c r="CR22" s="55"/>
      <c r="CS22" s="55"/>
      <c r="CT22" s="55"/>
      <c r="CU22" s="55"/>
      <c r="CV22" s="55"/>
      <c r="CW22" s="55"/>
    </row>
    <row r="23" spans="2:101" ht="20.05" customHeight="1" x14ac:dyDescent="0.5">
      <c r="B23" s="121" t="s">
        <v>42</v>
      </c>
      <c r="C23" s="121"/>
      <c r="D23" s="121"/>
      <c r="E23" s="121"/>
      <c r="F23" s="121"/>
      <c r="G23" s="121"/>
      <c r="H23" s="116">
        <f>'(附表１－３)年間実施計画'!R9</f>
        <v>0</v>
      </c>
      <c r="I23" s="116"/>
      <c r="J23" s="116"/>
      <c r="K23" s="116"/>
      <c r="L23" s="116"/>
      <c r="M23" s="116"/>
      <c r="N23" s="116"/>
      <c r="O23" s="116">
        <f>'(附表１－３)年間実施計画'!S9</f>
        <v>0</v>
      </c>
      <c r="P23" s="116"/>
      <c r="Q23" s="116"/>
      <c r="R23" s="116"/>
      <c r="S23" s="116"/>
      <c r="T23" s="116"/>
      <c r="U23" s="117"/>
      <c r="V23" s="118" t="s">
        <v>28</v>
      </c>
      <c r="W23" s="119"/>
      <c r="X23" s="119"/>
      <c r="Y23" s="119"/>
      <c r="Z23" s="119"/>
      <c r="AA23" s="120"/>
      <c r="AB23" s="117">
        <f>'(附表１－３)年間実施計画'!R19</f>
        <v>0</v>
      </c>
      <c r="AC23" s="122"/>
      <c r="AD23" s="122"/>
      <c r="AE23" s="122"/>
      <c r="AF23" s="122"/>
      <c r="AG23" s="122"/>
      <c r="AH23" s="123"/>
      <c r="AI23" s="117">
        <f>'(附表１－３)年間実施計画'!S19</f>
        <v>0</v>
      </c>
      <c r="AJ23" s="122"/>
      <c r="AK23" s="122"/>
      <c r="AL23" s="122"/>
      <c r="AM23" s="122"/>
      <c r="AN23" s="122"/>
      <c r="AO23" s="122"/>
      <c r="AP23" s="118" t="s">
        <v>58</v>
      </c>
      <c r="AQ23" s="119"/>
      <c r="AR23" s="119"/>
      <c r="AS23" s="119"/>
      <c r="AT23" s="119"/>
      <c r="AU23" s="120"/>
      <c r="AV23" s="116">
        <f>'(附表１－３)年間実施計画'!R29</f>
        <v>0</v>
      </c>
      <c r="AW23" s="116"/>
      <c r="AX23" s="116"/>
      <c r="AY23" s="116"/>
      <c r="AZ23" s="116"/>
      <c r="BA23" s="116"/>
      <c r="BB23" s="116"/>
      <c r="BC23" s="116">
        <f>'(附表１－３)年間実施計画'!S29</f>
        <v>0</v>
      </c>
      <c r="BD23" s="116"/>
      <c r="BE23" s="116"/>
      <c r="BF23" s="116"/>
      <c r="BG23" s="116"/>
      <c r="BH23" s="116"/>
      <c r="BI23" s="117"/>
      <c r="BJ23" s="118" t="s">
        <v>44</v>
      </c>
      <c r="BK23" s="119"/>
      <c r="BL23" s="119"/>
      <c r="BM23" s="119"/>
      <c r="BN23" s="119"/>
      <c r="BO23" s="120"/>
      <c r="BP23" s="116">
        <f>'(附表１－３)年間実施計画'!R39</f>
        <v>0</v>
      </c>
      <c r="BQ23" s="116"/>
      <c r="BR23" s="116"/>
      <c r="BS23" s="116"/>
      <c r="BT23" s="116"/>
      <c r="BU23" s="116"/>
      <c r="BV23" s="116"/>
      <c r="BW23" s="116">
        <f>'(附表１－３)年間実施計画'!S39</f>
        <v>0</v>
      </c>
      <c r="BX23" s="116"/>
      <c r="BY23" s="116"/>
      <c r="BZ23" s="116"/>
      <c r="CA23" s="116"/>
      <c r="CB23" s="116"/>
      <c r="CC23" s="116"/>
      <c r="CD23" s="55"/>
      <c r="CE23" s="55"/>
      <c r="CF23" s="55"/>
      <c r="CG23" s="55"/>
      <c r="CH23" s="55"/>
      <c r="CI23" s="55"/>
      <c r="CJ23" s="55"/>
      <c r="CK23" s="55"/>
      <c r="CL23" s="55"/>
      <c r="CM23" s="55"/>
      <c r="CN23" s="55"/>
      <c r="CO23" s="55"/>
      <c r="CP23" s="55"/>
      <c r="CQ23" s="55"/>
      <c r="CR23" s="55"/>
      <c r="CS23" s="55"/>
      <c r="CT23" s="55"/>
      <c r="CU23" s="55"/>
      <c r="CV23" s="55"/>
      <c r="CW23" s="55"/>
    </row>
    <row r="24" spans="2:101" ht="20.05" customHeight="1" x14ac:dyDescent="0.5">
      <c r="B24" s="121" t="s">
        <v>45</v>
      </c>
      <c r="C24" s="121"/>
      <c r="D24" s="121"/>
      <c r="E24" s="121"/>
      <c r="F24" s="121"/>
      <c r="G24" s="121"/>
      <c r="H24" s="116">
        <f>'(附表１－３)年間実施計画'!R10</f>
        <v>0</v>
      </c>
      <c r="I24" s="116"/>
      <c r="J24" s="116"/>
      <c r="K24" s="116"/>
      <c r="L24" s="116"/>
      <c r="M24" s="116"/>
      <c r="N24" s="116"/>
      <c r="O24" s="116">
        <f>'(附表１－３)年間実施計画'!S10</f>
        <v>0</v>
      </c>
      <c r="P24" s="116"/>
      <c r="Q24" s="116"/>
      <c r="R24" s="116"/>
      <c r="S24" s="116"/>
      <c r="T24" s="116"/>
      <c r="U24" s="117"/>
      <c r="V24" s="118" t="s">
        <v>31</v>
      </c>
      <c r="W24" s="119"/>
      <c r="X24" s="119"/>
      <c r="Y24" s="119"/>
      <c r="Z24" s="119"/>
      <c r="AA24" s="120"/>
      <c r="AB24" s="117">
        <f>'(附表１－３)年間実施計画'!R20</f>
        <v>0</v>
      </c>
      <c r="AC24" s="122"/>
      <c r="AD24" s="122"/>
      <c r="AE24" s="122"/>
      <c r="AF24" s="122"/>
      <c r="AG24" s="122"/>
      <c r="AH24" s="123"/>
      <c r="AI24" s="117">
        <f>'(附表１－３)年間実施計画'!S20</f>
        <v>0</v>
      </c>
      <c r="AJ24" s="122"/>
      <c r="AK24" s="122"/>
      <c r="AL24" s="122"/>
      <c r="AM24" s="122"/>
      <c r="AN24" s="122"/>
      <c r="AO24" s="122"/>
      <c r="AP24" s="118" t="s">
        <v>61</v>
      </c>
      <c r="AQ24" s="119"/>
      <c r="AR24" s="119"/>
      <c r="AS24" s="119"/>
      <c r="AT24" s="119"/>
      <c r="AU24" s="120"/>
      <c r="AV24" s="116">
        <f>'(附表１－３)年間実施計画'!R30</f>
        <v>0</v>
      </c>
      <c r="AW24" s="116"/>
      <c r="AX24" s="116"/>
      <c r="AY24" s="116"/>
      <c r="AZ24" s="116"/>
      <c r="BA24" s="116"/>
      <c r="BB24" s="116"/>
      <c r="BC24" s="116">
        <f>'(附表１－３)年間実施計画'!S30</f>
        <v>0</v>
      </c>
      <c r="BD24" s="116"/>
      <c r="BE24" s="116"/>
      <c r="BF24" s="116"/>
      <c r="BG24" s="116"/>
      <c r="BH24" s="116"/>
      <c r="BI24" s="117"/>
      <c r="BJ24" s="118" t="s">
        <v>47</v>
      </c>
      <c r="BK24" s="119"/>
      <c r="BL24" s="119"/>
      <c r="BM24" s="119"/>
      <c r="BN24" s="119"/>
      <c r="BO24" s="120"/>
      <c r="BP24" s="116">
        <f>'(附表１－３)年間実施計画'!R40</f>
        <v>0</v>
      </c>
      <c r="BQ24" s="116"/>
      <c r="BR24" s="116"/>
      <c r="BS24" s="116"/>
      <c r="BT24" s="116"/>
      <c r="BU24" s="116"/>
      <c r="BV24" s="116"/>
      <c r="BW24" s="116">
        <f>'(附表１－３)年間実施計画'!S40</f>
        <v>0</v>
      </c>
      <c r="BX24" s="116"/>
      <c r="BY24" s="116"/>
      <c r="BZ24" s="116"/>
      <c r="CA24" s="116"/>
      <c r="CB24" s="116"/>
      <c r="CC24" s="116"/>
      <c r="CD24" s="55"/>
      <c r="CE24" s="55"/>
      <c r="CF24" s="55"/>
      <c r="CG24" s="55"/>
      <c r="CH24" s="55"/>
      <c r="CI24" s="55"/>
      <c r="CJ24" s="55"/>
      <c r="CK24" s="55"/>
      <c r="CL24" s="55"/>
      <c r="CM24" s="55"/>
      <c r="CN24" s="55"/>
      <c r="CO24" s="55"/>
      <c r="CP24" s="55"/>
      <c r="CQ24" s="55"/>
      <c r="CR24" s="55"/>
      <c r="CS24" s="55"/>
      <c r="CT24" s="55"/>
      <c r="CU24" s="55"/>
      <c r="CV24" s="55"/>
      <c r="CW24" s="55"/>
    </row>
    <row r="25" spans="2:101" ht="20.05" customHeight="1" x14ac:dyDescent="0.5">
      <c r="B25" s="121" t="s">
        <v>48</v>
      </c>
      <c r="C25" s="121"/>
      <c r="D25" s="121"/>
      <c r="E25" s="121"/>
      <c r="F25" s="121"/>
      <c r="G25" s="121"/>
      <c r="H25" s="116">
        <f>'(附表１－３)年間実施計画'!R11</f>
        <v>0</v>
      </c>
      <c r="I25" s="116"/>
      <c r="J25" s="116"/>
      <c r="K25" s="116"/>
      <c r="L25" s="116"/>
      <c r="M25" s="116"/>
      <c r="N25" s="116"/>
      <c r="O25" s="116">
        <f>'(附表１－３)年間実施計画'!S11</f>
        <v>0</v>
      </c>
      <c r="P25" s="116"/>
      <c r="Q25" s="116"/>
      <c r="R25" s="116"/>
      <c r="S25" s="116"/>
      <c r="T25" s="116"/>
      <c r="U25" s="117"/>
      <c r="V25" s="118" t="s">
        <v>34</v>
      </c>
      <c r="W25" s="119"/>
      <c r="X25" s="119"/>
      <c r="Y25" s="119"/>
      <c r="Z25" s="119"/>
      <c r="AA25" s="120"/>
      <c r="AB25" s="117">
        <f>'(附表１－３)年間実施計画'!R21</f>
        <v>0</v>
      </c>
      <c r="AC25" s="122"/>
      <c r="AD25" s="122"/>
      <c r="AE25" s="122"/>
      <c r="AF25" s="122"/>
      <c r="AG25" s="122"/>
      <c r="AH25" s="123"/>
      <c r="AI25" s="117">
        <f>'(附表１－３)年間実施計画'!S21</f>
        <v>0</v>
      </c>
      <c r="AJ25" s="122"/>
      <c r="AK25" s="122"/>
      <c r="AL25" s="122"/>
      <c r="AM25" s="122"/>
      <c r="AN25" s="122"/>
      <c r="AO25" s="122"/>
      <c r="AP25" s="118" t="s">
        <v>64</v>
      </c>
      <c r="AQ25" s="119"/>
      <c r="AR25" s="119"/>
      <c r="AS25" s="119"/>
      <c r="AT25" s="119"/>
      <c r="AU25" s="120"/>
      <c r="AV25" s="116">
        <f>'(附表１－３)年間実施計画'!R31</f>
        <v>0</v>
      </c>
      <c r="AW25" s="116"/>
      <c r="AX25" s="116"/>
      <c r="AY25" s="116"/>
      <c r="AZ25" s="116"/>
      <c r="BA25" s="116"/>
      <c r="BB25" s="116"/>
      <c r="BC25" s="116">
        <f>'(附表１－３)年間実施計画'!S31</f>
        <v>0</v>
      </c>
      <c r="BD25" s="116"/>
      <c r="BE25" s="116"/>
      <c r="BF25" s="116"/>
      <c r="BG25" s="116"/>
      <c r="BH25" s="116"/>
      <c r="BI25" s="117"/>
      <c r="BJ25" s="118" t="s">
        <v>50</v>
      </c>
      <c r="BK25" s="119"/>
      <c r="BL25" s="119"/>
      <c r="BM25" s="119"/>
      <c r="BN25" s="119"/>
      <c r="BO25" s="120"/>
      <c r="BP25" s="116">
        <f>'(附表１－３)年間実施計画'!R41</f>
        <v>0</v>
      </c>
      <c r="BQ25" s="116"/>
      <c r="BR25" s="116"/>
      <c r="BS25" s="116"/>
      <c r="BT25" s="116"/>
      <c r="BU25" s="116"/>
      <c r="BV25" s="116"/>
      <c r="BW25" s="116">
        <f>'(附表１－３)年間実施計画'!S41</f>
        <v>0</v>
      </c>
      <c r="BX25" s="116"/>
      <c r="BY25" s="116"/>
      <c r="BZ25" s="116"/>
      <c r="CA25" s="116"/>
      <c r="CB25" s="116"/>
      <c r="CC25" s="116"/>
      <c r="CD25" s="55"/>
      <c r="CE25" s="55"/>
      <c r="CF25" s="55"/>
      <c r="CG25" s="55"/>
      <c r="CH25" s="55"/>
      <c r="CI25" s="55"/>
      <c r="CJ25" s="55"/>
      <c r="CK25" s="55"/>
      <c r="CL25" s="55"/>
      <c r="CM25" s="55"/>
      <c r="CN25" s="55"/>
      <c r="CO25" s="55"/>
      <c r="CP25" s="55"/>
      <c r="CQ25" s="55"/>
      <c r="CR25" s="55"/>
      <c r="CS25" s="55"/>
      <c r="CT25" s="55"/>
      <c r="CU25" s="55"/>
      <c r="CV25" s="55"/>
      <c r="CW25" s="55"/>
    </row>
    <row r="26" spans="2:101" ht="20.05" customHeight="1" x14ac:dyDescent="0.5">
      <c r="B26" s="121" t="s">
        <v>51</v>
      </c>
      <c r="C26" s="121"/>
      <c r="D26" s="121"/>
      <c r="E26" s="121"/>
      <c r="F26" s="121"/>
      <c r="G26" s="121"/>
      <c r="H26" s="116">
        <f>'(附表１－３)年間実施計画'!R12</f>
        <v>0</v>
      </c>
      <c r="I26" s="116"/>
      <c r="J26" s="116"/>
      <c r="K26" s="116"/>
      <c r="L26" s="116"/>
      <c r="M26" s="116"/>
      <c r="N26" s="116"/>
      <c r="O26" s="116">
        <f>'(附表１－３)年間実施計画'!S12</f>
        <v>0</v>
      </c>
      <c r="P26" s="116"/>
      <c r="Q26" s="116"/>
      <c r="R26" s="116"/>
      <c r="S26" s="116"/>
      <c r="T26" s="116"/>
      <c r="U26" s="117"/>
      <c r="V26" s="118" t="s">
        <v>37</v>
      </c>
      <c r="W26" s="119"/>
      <c r="X26" s="119"/>
      <c r="Y26" s="119"/>
      <c r="Z26" s="119"/>
      <c r="AA26" s="120"/>
      <c r="AB26" s="117">
        <f>'(附表１－３)年間実施計画'!R22</f>
        <v>0</v>
      </c>
      <c r="AC26" s="122"/>
      <c r="AD26" s="122"/>
      <c r="AE26" s="122"/>
      <c r="AF26" s="122"/>
      <c r="AG26" s="122"/>
      <c r="AH26" s="123"/>
      <c r="AI26" s="117">
        <f>'(附表１－３)年間実施計画'!S22</f>
        <v>0</v>
      </c>
      <c r="AJ26" s="122"/>
      <c r="AK26" s="122"/>
      <c r="AL26" s="122"/>
      <c r="AM26" s="122"/>
      <c r="AN26" s="122"/>
      <c r="AO26" s="122"/>
      <c r="AP26" s="118" t="s">
        <v>66</v>
      </c>
      <c r="AQ26" s="119"/>
      <c r="AR26" s="119"/>
      <c r="AS26" s="119"/>
      <c r="AT26" s="119"/>
      <c r="AU26" s="120"/>
      <c r="AV26" s="116">
        <f>'(附表１－３)年間実施計画'!R32</f>
        <v>0</v>
      </c>
      <c r="AW26" s="116"/>
      <c r="AX26" s="116"/>
      <c r="AY26" s="116"/>
      <c r="AZ26" s="116"/>
      <c r="BA26" s="116"/>
      <c r="BB26" s="116"/>
      <c r="BC26" s="116">
        <f>'(附表１－３)年間実施計画'!S32</f>
        <v>0</v>
      </c>
      <c r="BD26" s="116"/>
      <c r="BE26" s="116"/>
      <c r="BF26" s="116"/>
      <c r="BG26" s="116"/>
      <c r="BH26" s="116"/>
      <c r="BI26" s="117"/>
      <c r="BJ26" s="118" t="s">
        <v>53</v>
      </c>
      <c r="BK26" s="119"/>
      <c r="BL26" s="119"/>
      <c r="BM26" s="119"/>
      <c r="BN26" s="119"/>
      <c r="BO26" s="120"/>
      <c r="BP26" s="116">
        <f>'(附表１－３)年間実施計画'!R42</f>
        <v>0</v>
      </c>
      <c r="BQ26" s="116"/>
      <c r="BR26" s="116"/>
      <c r="BS26" s="116"/>
      <c r="BT26" s="116"/>
      <c r="BU26" s="116"/>
      <c r="BV26" s="116"/>
      <c r="BW26" s="116">
        <f>'(附表１－３)年間実施計画'!S42</f>
        <v>0</v>
      </c>
      <c r="BX26" s="116"/>
      <c r="BY26" s="116"/>
      <c r="BZ26" s="116"/>
      <c r="CA26" s="116"/>
      <c r="CB26" s="116"/>
      <c r="CC26" s="116"/>
      <c r="CD26" s="55"/>
      <c r="CE26" s="55"/>
      <c r="CF26" s="55"/>
      <c r="CG26" s="55"/>
      <c r="CH26" s="55"/>
      <c r="CI26" s="55"/>
      <c r="CJ26" s="55"/>
      <c r="CK26" s="55"/>
      <c r="CL26" s="55"/>
      <c r="CM26" s="55"/>
      <c r="CN26" s="55"/>
      <c r="CO26" s="55"/>
      <c r="CP26" s="55"/>
      <c r="CQ26" s="55"/>
      <c r="CR26" s="55"/>
      <c r="CS26" s="55"/>
      <c r="CT26" s="55"/>
      <c r="CU26" s="55"/>
      <c r="CV26" s="55"/>
      <c r="CW26" s="55"/>
    </row>
    <row r="27" spans="2:101" x14ac:dyDescent="0.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row>
    <row r="28" spans="2:101" x14ac:dyDescent="0.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row>
    <row r="29" spans="2:101" x14ac:dyDescent="0.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row>
    <row r="30" spans="2:101" x14ac:dyDescent="0.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row>
  </sheetData>
  <sheetProtection algorithmName="SHA-512" hashValue="+KE28HLrFTbCacB1k3tP35eiesqmCzhCxw+E38+/jX2+X2cX4RW68Kh5dvyHXszTmj4KEO1wdKl0tO94EGLNrQ==" saltValue="LPFfKhGET/rIvCVaHUhvyw==" spinCount="100000" sheet="1" objects="1" scenarios="1"/>
  <mergeCells count="170">
    <mergeCell ref="BW23:CC23"/>
    <mergeCell ref="BW26:CC26"/>
    <mergeCell ref="V24:AA24"/>
    <mergeCell ref="AB24:AH24"/>
    <mergeCell ref="AI24:AO24"/>
    <mergeCell ref="AP24:AU24"/>
    <mergeCell ref="AV24:BB24"/>
    <mergeCell ref="BC24:BI24"/>
    <mergeCell ref="BJ24:BO24"/>
    <mergeCell ref="BP24:BV24"/>
    <mergeCell ref="BW24:CC24"/>
    <mergeCell ref="V25:AA25"/>
    <mergeCell ref="AB25:AH25"/>
    <mergeCell ref="AI25:AO25"/>
    <mergeCell ref="AP25:AU25"/>
    <mergeCell ref="AV25:BB25"/>
    <mergeCell ref="BC25:BI25"/>
    <mergeCell ref="BJ25:BO25"/>
    <mergeCell ref="BP25:BV25"/>
    <mergeCell ref="BW25:CC25"/>
    <mergeCell ref="V26:AA26"/>
    <mergeCell ref="AB26:AH26"/>
    <mergeCell ref="AI26:AO26"/>
    <mergeCell ref="AP26:AU26"/>
    <mergeCell ref="V22:AA22"/>
    <mergeCell ref="AB22:AH22"/>
    <mergeCell ref="AI22:AO22"/>
    <mergeCell ref="AP22:AU22"/>
    <mergeCell ref="AV22:BB22"/>
    <mergeCell ref="BC22:BI22"/>
    <mergeCell ref="BJ22:BO22"/>
    <mergeCell ref="BP22:BV22"/>
    <mergeCell ref="BW22:CC22"/>
    <mergeCell ref="CQ20:CW20"/>
    <mergeCell ref="V21:AA21"/>
    <mergeCell ref="AB21:AH21"/>
    <mergeCell ref="AI21:AO21"/>
    <mergeCell ref="AP21:AU21"/>
    <mergeCell ref="AV21:BB21"/>
    <mergeCell ref="BC21:BI21"/>
    <mergeCell ref="BJ21:BO21"/>
    <mergeCell ref="BP21:BV21"/>
    <mergeCell ref="BW21:CC21"/>
    <mergeCell ref="V20:AA20"/>
    <mergeCell ref="AB20:AH20"/>
    <mergeCell ref="AI20:AO20"/>
    <mergeCell ref="AP20:AU20"/>
    <mergeCell ref="AV20:BB20"/>
    <mergeCell ref="BC20:BI20"/>
    <mergeCell ref="BJ20:BO20"/>
    <mergeCell ref="BP20:BV20"/>
    <mergeCell ref="BW20:CC20"/>
    <mergeCell ref="CD20:CI20"/>
    <mergeCell ref="CJ20:CP20"/>
    <mergeCell ref="CD16:CI16"/>
    <mergeCell ref="CJ16:CP16"/>
    <mergeCell ref="CQ16:CW16"/>
    <mergeCell ref="CQ18:CW18"/>
    <mergeCell ref="V19:AA19"/>
    <mergeCell ref="AB19:AH19"/>
    <mergeCell ref="AI19:AO19"/>
    <mergeCell ref="AP19:AU19"/>
    <mergeCell ref="AV19:BB19"/>
    <mergeCell ref="BC19:BI19"/>
    <mergeCell ref="BJ19:BO19"/>
    <mergeCell ref="BP19:BV19"/>
    <mergeCell ref="BW19:CC19"/>
    <mergeCell ref="CD19:CI19"/>
    <mergeCell ref="CJ19:CP19"/>
    <mergeCell ref="CQ19:CW19"/>
    <mergeCell ref="V16:AA16"/>
    <mergeCell ref="AB16:AH16"/>
    <mergeCell ref="AI16:AO16"/>
    <mergeCell ref="AP16:AU16"/>
    <mergeCell ref="AV16:BB16"/>
    <mergeCell ref="BC16:BI16"/>
    <mergeCell ref="BJ16:BO16"/>
    <mergeCell ref="BP16:BV16"/>
    <mergeCell ref="BW16:CC16"/>
    <mergeCell ref="B3:DP3"/>
    <mergeCell ref="CG5:CO5"/>
    <mergeCell ref="CP5:DP5"/>
    <mergeCell ref="B7:M7"/>
    <mergeCell ref="N7:Y7"/>
    <mergeCell ref="Z7:BH7"/>
    <mergeCell ref="BI7:BT7"/>
    <mergeCell ref="BU7:CF7"/>
    <mergeCell ref="CG7:CR7"/>
    <mergeCell ref="CS7:DD7"/>
    <mergeCell ref="DE7:DP7"/>
    <mergeCell ref="BI8:BT8"/>
    <mergeCell ref="BU8:CF8"/>
    <mergeCell ref="CG8:CR8"/>
    <mergeCell ref="CS8:DD8"/>
    <mergeCell ref="DE8:DP8"/>
    <mergeCell ref="B8:M8"/>
    <mergeCell ref="N8:Y8"/>
    <mergeCell ref="Z8:BH8"/>
    <mergeCell ref="BM13:BS13"/>
    <mergeCell ref="BT13:CW13"/>
    <mergeCell ref="BM14:BS14"/>
    <mergeCell ref="BT14:CW14"/>
    <mergeCell ref="B16:G16"/>
    <mergeCell ref="H16:N16"/>
    <mergeCell ref="O16:U16"/>
    <mergeCell ref="B18:G18"/>
    <mergeCell ref="H18:N18"/>
    <mergeCell ref="O18:U18"/>
    <mergeCell ref="B17:G17"/>
    <mergeCell ref="H17:N17"/>
    <mergeCell ref="O17:U17"/>
    <mergeCell ref="V17:AA17"/>
    <mergeCell ref="AB17:AH17"/>
    <mergeCell ref="AI17:AO17"/>
    <mergeCell ref="AP17:AU17"/>
    <mergeCell ref="AV17:BB17"/>
    <mergeCell ref="BC17:BI17"/>
    <mergeCell ref="V18:AA18"/>
    <mergeCell ref="AB18:AH18"/>
    <mergeCell ref="AI18:AO18"/>
    <mergeCell ref="BJ17:BO17"/>
    <mergeCell ref="BP17:BV17"/>
    <mergeCell ref="BW17:CC17"/>
    <mergeCell ref="CD17:CI17"/>
    <mergeCell ref="CJ17:CP17"/>
    <mergeCell ref="CQ17:CW17"/>
    <mergeCell ref="AP18:AU18"/>
    <mergeCell ref="AV18:BB18"/>
    <mergeCell ref="BC18:BI18"/>
    <mergeCell ref="BJ18:BO18"/>
    <mergeCell ref="BP18:BV18"/>
    <mergeCell ref="BW18:CC18"/>
    <mergeCell ref="CD18:CI18"/>
    <mergeCell ref="CJ18:CP18"/>
    <mergeCell ref="B20:G20"/>
    <mergeCell ref="H20:N20"/>
    <mergeCell ref="O20:U20"/>
    <mergeCell ref="B19:G19"/>
    <mergeCell ref="H19:N19"/>
    <mergeCell ref="O19:U19"/>
    <mergeCell ref="B22:G22"/>
    <mergeCell ref="H22:N22"/>
    <mergeCell ref="O22:U22"/>
    <mergeCell ref="B21:G21"/>
    <mergeCell ref="H21:N21"/>
    <mergeCell ref="O21:U21"/>
    <mergeCell ref="BC26:BI26"/>
    <mergeCell ref="BJ26:BO26"/>
    <mergeCell ref="BP26:BV26"/>
    <mergeCell ref="B24:G24"/>
    <mergeCell ref="H24:N24"/>
    <mergeCell ref="O24:U24"/>
    <mergeCell ref="B23:G23"/>
    <mergeCell ref="H23:N23"/>
    <mergeCell ref="O23:U23"/>
    <mergeCell ref="B26:G26"/>
    <mergeCell ref="H26:N26"/>
    <mergeCell ref="O26:U26"/>
    <mergeCell ref="B25:G25"/>
    <mergeCell ref="H25:N25"/>
    <mergeCell ref="O25:U25"/>
    <mergeCell ref="V23:AA23"/>
    <mergeCell ref="AB23:AH23"/>
    <mergeCell ref="AI23:AO23"/>
    <mergeCell ref="AP23:AU23"/>
    <mergeCell ref="AV23:BB23"/>
    <mergeCell ref="BC23:BI23"/>
    <mergeCell ref="BJ23:BO23"/>
    <mergeCell ref="BP23:BV23"/>
    <mergeCell ref="AV26:BB26"/>
  </mergeCells>
  <phoneticPr fontId="3"/>
  <pageMargins left="0.7" right="0.7" top="0.75" bottom="0.75" header="0.3" footer="0.3"/>
  <pageSetup paperSize="9" scale="91"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DD61-8993-4F44-85AA-84364A1636E0}">
  <sheetPr codeName="Sheet23">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0"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143</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29"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(I30*H30)*0.1*10</f>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yUWHNOPAVtLvTxC6BKg+ImNBfF5JCppnQjr3zOJ5NRsFuwOhABt/uzdA2aOduup8M3OM+8tRhac6XYf9fR3stg==" saltValue="Lg9FztHRwv1UAZ+h1XfCQQ==" spinCount="100000" sheet="1" objects="1" scenarios="1"/>
  <mergeCells count="50">
    <mergeCell ref="A4:J4"/>
    <mergeCell ref="H1:J1"/>
    <mergeCell ref="A7:B7"/>
    <mergeCell ref="C7:I7"/>
    <mergeCell ref="A11:B11"/>
    <mergeCell ref="A10:B10"/>
    <mergeCell ref="A9:B9"/>
    <mergeCell ref="A8:B8"/>
    <mergeCell ref="C8:I8"/>
    <mergeCell ref="C9:I9"/>
    <mergeCell ref="C10:I10"/>
    <mergeCell ref="C11:I11"/>
    <mergeCell ref="A14:B14"/>
    <mergeCell ref="A13:B13"/>
    <mergeCell ref="A12:B12"/>
    <mergeCell ref="C12:I12"/>
    <mergeCell ref="C13:I13"/>
    <mergeCell ref="C14:I14"/>
    <mergeCell ref="A58:A63"/>
    <mergeCell ref="A64:G64"/>
    <mergeCell ref="A68:A78"/>
    <mergeCell ref="A40:G40"/>
    <mergeCell ref="A44:A54"/>
    <mergeCell ref="A55:G55"/>
    <mergeCell ref="A20:A30"/>
    <mergeCell ref="A31:G31"/>
    <mergeCell ref="A34:A39"/>
    <mergeCell ref="A15:B15"/>
    <mergeCell ref="C15:I15"/>
    <mergeCell ref="A82:A87"/>
    <mergeCell ref="A92:A102"/>
    <mergeCell ref="A106:A111"/>
    <mergeCell ref="A88:G88"/>
    <mergeCell ref="A79:G79"/>
    <mergeCell ref="A187:B187"/>
    <mergeCell ref="A188:B188"/>
    <mergeCell ref="A184:G184"/>
    <mergeCell ref="A154:A159"/>
    <mergeCell ref="A164:A174"/>
    <mergeCell ref="A178:A183"/>
    <mergeCell ref="A175:G175"/>
    <mergeCell ref="A160:G160"/>
    <mergeCell ref="A151:G151"/>
    <mergeCell ref="A136:G136"/>
    <mergeCell ref="A127:G127"/>
    <mergeCell ref="A112:G112"/>
    <mergeCell ref="A103:G103"/>
    <mergeCell ref="A140:A150"/>
    <mergeCell ref="A116:A126"/>
    <mergeCell ref="A130:A135"/>
  </mergeCells>
  <phoneticPr fontId="3"/>
  <pageMargins left="0.70866141732283472" right="0.70866141732283472" top="0.74803149606299213" bottom="0.74803149606299213" header="0.31496062992125984" footer="0.31496062992125984"/>
  <pageSetup paperSize="9" scale="62" orientation="portrait" horizontalDpi="0" verticalDpi="0" r:id="rId1"/>
  <rowBreaks count="9" manualBreakCount="9">
    <brk id="40" max="9" man="1"/>
    <brk id="64" max="9" man="1"/>
    <brk id="88" max="9" man="1"/>
    <brk id="112" max="9" man="1"/>
    <brk id="136" max="9" man="1"/>
    <brk id="160" max="9" man="1"/>
    <brk id="184" min="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35" id="{A9CCB8F4-A8F8-4BE7-89B8-E11EAA14911F}">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F1701C7-8BF5-4445-9119-C3F6F2E5ECA9}">
          <x14:formula1>
            <xm:f>対象地域一覧!$A$2:$A$45</xm:f>
          </x14:formula1>
          <xm:sqref>D155:D159 D141:D150 D21:D30 D35:D39 D165:D174 D83:D87 D107:D111 D45:D54 D69:D78 D93:D102 D117:D126 D59:D63 D131:D135 D179:D183</xm:sqref>
        </x14:dataValidation>
        <x14:dataValidation type="list" allowBlank="1" showInputMessage="1" showErrorMessage="1" xr:uid="{10FD54C9-E1F6-41AE-9179-AA8622F9D35F}">
          <x14:formula1>
            <xm:f>通所リハビリテーション費!$A$7:$A$14</xm:f>
          </x14:formula1>
          <xm:sqref>C13:C15</xm:sqref>
        </x14:dataValidation>
        <x14:dataValidation type="list" allowBlank="1" showInputMessage="1" showErrorMessage="1" xr:uid="{95C4E62D-0B02-48FC-AEC6-5EED5FBCCE86}">
          <x14:formula1>
            <xm:f>通所リハビリテーション費!$C$2:$C$7</xm:f>
          </x14:formula1>
          <xm:sqref>G155:G159 G45:G54 G141:G150 G69:G78 G21:G30 G93:G102 G35:G39 G117:G126 G59:G63 G83:G87 G131:G135 G107:G111 G165:G174 G179:G183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F74B-D706-45C4-BA42-5C4745D4BB06}">
  <sheetPr>
    <tabColor theme="7" tint="0.59999389629810485"/>
  </sheetPr>
  <dimension ref="A1:S286"/>
  <sheetViews>
    <sheetView view="pageBreakPreview" zoomScale="85" zoomScaleNormal="100" zoomScaleSheetLayoutView="85" workbookViewId="0">
      <selection activeCell="G19" sqref="G19"/>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207</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QqVQX8ZsG8PPLUFxDPtc6vBI8YVEgzNeVMCMUcWkTNVI2dbu4Lzbu7P5Q6bX59QiMTHaj63hIqEIvTOaMZtBLA==" saltValue="Ic3T4kYaNahnIq767yUzfQ=="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4B2E919B-B3E6-4D96-B015-65B591FC2773}">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8C8EF77-3C55-4F9E-9985-E10E089042E0}">
          <x14:formula1>
            <xm:f>通所リハビリテーション費!$C$2:$C$7</xm:f>
          </x14:formula1>
          <xm:sqref>G155:G159 G45:G54 G141:G150 G69:G78 G21:G30 G93:G102 G35:G39 G117:G126 G59:G63 G83:G87 G131:G135 G107:G111 G165:G174 G179:G183</xm:sqref>
        </x14:dataValidation>
        <x14:dataValidation type="list" allowBlank="1" showInputMessage="1" showErrorMessage="1" xr:uid="{D5F8E16D-7E8C-432B-91AC-D4CC597AC50D}">
          <x14:formula1>
            <xm:f>通所リハビリテーション費!$A$7:$A$14</xm:f>
          </x14:formula1>
          <xm:sqref>C13:C15</xm:sqref>
        </x14:dataValidation>
        <x14:dataValidation type="list" allowBlank="1" showInputMessage="1" showErrorMessage="1" xr:uid="{308B8A70-A976-40EB-A674-88091632C149}">
          <x14:formula1>
            <xm:f>対象地域一覧!$A$2:$A$45</xm:f>
          </x14:formula1>
          <xm:sqref>D155:D159 D141:D150 D21:D30 D35:D39 D165:D174 D83:D87 D107:D111 D45:D54 D69:D78 D93:D102 D117:D126 D59:D63 D131:D135 D179:D183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E6449-FF83-47A6-B943-B567F34CFE8F}">
  <sheetPr>
    <tabColor theme="7" tint="0.59999389629810485"/>
  </sheetPr>
  <dimension ref="A1:S286"/>
  <sheetViews>
    <sheetView view="pageBreakPreview" zoomScaleNormal="100" zoomScaleSheetLayoutView="100"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1.72656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208</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btQaUUb5VO/tDtJvbCrH59xwNzK02WrJlAY9qMPlkeWkccP8xVhhT29OZSlkytQ3eyEI8qF32CUPPQ2flJV9Rg==" saltValue="CRAKHIYtaYSQ3Ag7Ap7lvw=="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38"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356B6AAE-20A8-4CF3-B6C3-00FF58C616D3}">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F512E84-8BD3-47F1-8F4E-5CE5BCE5841A}">
          <x14:formula1>
            <xm:f>対象地域一覧!$A$2:$A$45</xm:f>
          </x14:formula1>
          <xm:sqref>D155:D159 D141:D150 D21:D30 D35:D39 D165:D174 D83:D87 D107:D111 D45:D54 D69:D78 D93:D102 D117:D126 D59:D63 D131:D135 D179:D183</xm:sqref>
        </x14:dataValidation>
        <x14:dataValidation type="list" allowBlank="1" showInputMessage="1" showErrorMessage="1" xr:uid="{CA62EC7F-1044-45EA-974C-34CF990E160F}">
          <x14:formula1>
            <xm:f>通所リハビリテーション費!$A$7:$A$14</xm:f>
          </x14:formula1>
          <xm:sqref>C13:C15</xm:sqref>
        </x14:dataValidation>
        <x14:dataValidation type="list" allowBlank="1" showInputMessage="1" showErrorMessage="1" xr:uid="{1D563FB4-6E78-4CA2-B554-7750AE236CEB}">
          <x14:formula1>
            <xm:f>通所リハビリテーション費!$C$2:$C$7</xm:f>
          </x14:formula1>
          <xm:sqref>G155:G159 G45:G54 G141:G150 G69:G78 G21:G30 G93:G102 G35:G39 G117:G126 G59:G63 G83:G87 G131:G135 G107:G111 G165:G174 G179:G183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29247-8968-453A-9E60-450857F23C61}">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209</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nvWjYXro9w+ylsKDXWyv6SqCLF0kSwNk4SxAiroirQM3Ksqj2t8vySO4H/3IgXEmvUpULatfqVRsSjxVyRhO6A==" saltValue="ORWfSvzx1ARrjpDQw3+LRw=="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98C8D2B9-8DCB-4B1D-BCD7-6580CEC241D3}">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10A462C-3C22-470D-B29E-DD58159AE966}">
          <x14:formula1>
            <xm:f>通所リハビリテーション費!$C$2:$C$7</xm:f>
          </x14:formula1>
          <xm:sqref>G155:G159 G45:G54 G141:G150 G69:G78 G21:G30 G93:G102 G35:G39 G117:G126 G59:G63 G83:G87 G131:G135 G107:G111 G165:G174 G179:G183</xm:sqref>
        </x14:dataValidation>
        <x14:dataValidation type="list" allowBlank="1" showInputMessage="1" showErrorMessage="1" xr:uid="{B2FADB53-E11A-4439-8B44-CB971F48A8FE}">
          <x14:formula1>
            <xm:f>通所リハビリテーション費!$A$7:$A$14</xm:f>
          </x14:formula1>
          <xm:sqref>C13:C15</xm:sqref>
        </x14:dataValidation>
        <x14:dataValidation type="list" allowBlank="1" showInputMessage="1" showErrorMessage="1" xr:uid="{2DF1CCFF-3A5B-4196-A5A3-2E8FC75BFC86}">
          <x14:formula1>
            <xm:f>対象地域一覧!$A$2:$A$45</xm:f>
          </x14:formula1>
          <xm:sqref>D155:D159 D141:D150 D21:D30 D35:D39 D165:D174 D83:D87 D107:D111 D45:D54 D69:D78 D93:D102 D117:D126 D59:D63 D131:D135 D179:D183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8C9E-EE08-45A7-8EDF-AD6D06572EC3}">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210</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TomvMiCSj2tCw6npqWyxjb9RVuXhnQfF/ExcFvlD9vtXTHLFRklQrPgpxHsuKEfUgdmcYMU2yQIA8fn+DSNk+g==" saltValue="DoFxgP2394TObf0ILQyLdQ=="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82C6BA6F-700C-4A45-8827-F6EDFCCB1D24}">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74189D7-5419-448E-B075-73A31473939E}">
          <x14:formula1>
            <xm:f>対象地域一覧!$A$2:$A$45</xm:f>
          </x14:formula1>
          <xm:sqref>D155:D159 D141:D150 D21:D30 D35:D39 D165:D174 D83:D87 D107:D111 D45:D54 D69:D78 D93:D102 D117:D126 D59:D63 D131:D135 D179:D183</xm:sqref>
        </x14:dataValidation>
        <x14:dataValidation type="list" allowBlank="1" showInputMessage="1" showErrorMessage="1" xr:uid="{C1F2608B-D94D-43B8-B931-FF86CA7F9B5F}">
          <x14:formula1>
            <xm:f>通所リハビリテーション費!$A$7:$A$14</xm:f>
          </x14:formula1>
          <xm:sqref>C13:C15</xm:sqref>
        </x14:dataValidation>
        <x14:dataValidation type="list" allowBlank="1" showInputMessage="1" showErrorMessage="1" xr:uid="{E0DA4DF2-6D06-41D4-AC64-4D86E8D49E60}">
          <x14:formula1>
            <xm:f>通所リハビリテーション費!$C$2:$C$7</xm:f>
          </x14:formula1>
          <xm:sqref>G155:G159 G45:G54 G141:G150 G69:G78 G21:G30 G93:G102 G35:G39 G117:G126 G59:G63 G83:G87 G131:G135 G107:G111 G165:G174 G179:G183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40CB-C9F9-4F78-A013-D1001091E6FB}">
  <sheetPr>
    <tabColor theme="7" tint="0.59999389629810485"/>
  </sheetPr>
  <dimension ref="A1:S286"/>
  <sheetViews>
    <sheetView view="pageBreakPreview" zoomScale="85" zoomScaleNormal="100" zoomScaleSheetLayoutView="85" workbookViewId="0">
      <selection activeCell="H1" sqref="H1:J1"/>
    </sheetView>
  </sheetViews>
  <sheetFormatPr defaultRowHeight="25" customHeight="1" x14ac:dyDescent="0.5"/>
  <cols>
    <col min="1" max="1" width="6.7265625" style="30" customWidth="1"/>
    <col min="2" max="2" width="14.6328125" style="30" bestFit="1" customWidth="1"/>
    <col min="3" max="3" width="14.08984375" style="30" bestFit="1" customWidth="1"/>
    <col min="4" max="4" width="12.26953125" style="30" bestFit="1" customWidth="1"/>
    <col min="5" max="6" width="16.81640625" style="30" bestFit="1" customWidth="1"/>
    <col min="7" max="7" width="11" style="30" customWidth="1"/>
    <col min="8" max="9" width="12.26953125" style="30" customWidth="1"/>
    <col min="10" max="10" width="12.26953125" style="48" bestFit="1" customWidth="1"/>
    <col min="11" max="16" width="8.7265625" style="30"/>
    <col min="17" max="18" width="8.7265625" style="31"/>
    <col min="19" max="19" width="9" style="31" bestFit="1" customWidth="1"/>
    <col min="20" max="16384" width="8.7265625" style="30"/>
  </cols>
  <sheetData>
    <row r="1" spans="1:19" ht="25" customHeight="1" x14ac:dyDescent="0.5">
      <c r="A1" s="32" t="s">
        <v>160</v>
      </c>
      <c r="H1" s="110" t="s">
        <v>68</v>
      </c>
      <c r="I1" s="110"/>
      <c r="J1" s="110"/>
    </row>
    <row r="2" spans="1:19" ht="25" customHeight="1" x14ac:dyDescent="0.5">
      <c r="A2" s="32" t="s">
        <v>69</v>
      </c>
      <c r="Q2" s="33"/>
      <c r="R2" s="34" t="s">
        <v>127</v>
      </c>
      <c r="S2" s="34" t="s">
        <v>128</v>
      </c>
    </row>
    <row r="3" spans="1:19" ht="18" customHeight="1" x14ac:dyDescent="0.5">
      <c r="Q3" s="33" t="s">
        <v>24</v>
      </c>
      <c r="R3" s="33">
        <f t="shared" ref="R3:R45" si="0">COUNTIF($D$21:$D$30,Q3)+COUNTIF($D$35:$D$39,Q3)+COUNTIF($D$45:$D$54,Q3)+COUNTIF($D$59:$D$63,Q3)+COUNTIF($D$69:$D$78,Q3)+COUNTIF($D$83:$D$87,Q3)+COUNTIF($D$93:$D$102,Q3)+COUNTIF($D$107:$D$111,Q3)+COUNTIF($D$117:$D$126,Q3)+COUNTIF($D$131:$D$135,Q3)+COUNTIF($D$141:$D$150,Q3)+COUNTIF($D$155:$D$159,Q3)+COUNTIF($D$165:$D$174,Q3)+COUNTIF($D$179:$D$183,Q3)</f>
        <v>0</v>
      </c>
      <c r="S3" s="33">
        <f t="shared" ref="S3:S45" si="1">SUMIF($D$21:$D$30,Q3,$H$21:$H$30)+SUMIF($D$35:$D$39,Q3,$H$35:$H$39)+SUMIF($D$45:$D$54,Q3,$H$45:$H$54)+SUMIF($D$59:$D$63,Q3,$H$59:$H$63)+SUMIF($D$69:$D$78,Q3,$H$69:$H$78)+SUMIF($D$83:$D$87,Q3,$H$83:$H$87)+SUMIF($D$93:$D$102,Q3,$H$93:$H$102)+SUMIF($D$107:$D$111,Q3,$H$107:$H$111)+SUMIF($D$117:$D$126,Q3,$H$117:$H$126)+SUMIF($D$131:$D$135,Q3,$H$131:$H$135)+SUMIF($D$141:$D$150,Q3,$H$141:$H$150)+SUMIF($D$155:$D$159,Q3,$H$155:$H$159)+SUMIF($D$165:$D$174,Q3,$H$165:$H$174)+SUMIF($D$179:$D$183,Q3,$H$179:$H$183)</f>
        <v>0</v>
      </c>
    </row>
    <row r="4" spans="1:19" ht="25" customHeight="1" x14ac:dyDescent="0.5">
      <c r="A4" s="162" t="s">
        <v>169</v>
      </c>
      <c r="B4" s="162"/>
      <c r="C4" s="162"/>
      <c r="D4" s="162"/>
      <c r="E4" s="162"/>
      <c r="F4" s="162"/>
      <c r="G4" s="162"/>
      <c r="H4" s="162"/>
      <c r="I4" s="162"/>
      <c r="J4" s="162"/>
      <c r="Q4" s="33" t="s">
        <v>27</v>
      </c>
      <c r="R4" s="33">
        <f t="shared" si="0"/>
        <v>0</v>
      </c>
      <c r="S4" s="33">
        <f t="shared" si="1"/>
        <v>0</v>
      </c>
    </row>
    <row r="5" spans="1:19" ht="18" customHeight="1" x14ac:dyDescent="0.5">
      <c r="Q5" s="33" t="s">
        <v>30</v>
      </c>
      <c r="R5" s="33">
        <f t="shared" si="0"/>
        <v>0</v>
      </c>
      <c r="S5" s="33">
        <f t="shared" si="1"/>
        <v>0</v>
      </c>
    </row>
    <row r="6" spans="1:19" ht="25" customHeight="1" x14ac:dyDescent="0.5">
      <c r="A6" s="35" t="s">
        <v>70</v>
      </c>
      <c r="Q6" s="33" t="s">
        <v>33</v>
      </c>
      <c r="R6" s="33">
        <f t="shared" si="0"/>
        <v>0</v>
      </c>
      <c r="S6" s="33">
        <f t="shared" si="1"/>
        <v>0</v>
      </c>
    </row>
    <row r="7" spans="1:19" ht="25" customHeight="1" x14ac:dyDescent="0.5">
      <c r="A7" s="63" t="s">
        <v>130</v>
      </c>
      <c r="B7" s="63"/>
      <c r="C7" s="63" t="str">
        <f>IF(基本情報入力シート!V8="","",基本情報入力シート!V8)</f>
        <v/>
      </c>
      <c r="D7" s="63"/>
      <c r="E7" s="63"/>
      <c r="F7" s="63"/>
      <c r="G7" s="63"/>
      <c r="H7" s="63"/>
      <c r="I7" s="63"/>
      <c r="Q7" s="33" t="s">
        <v>36</v>
      </c>
      <c r="R7" s="33">
        <f t="shared" si="0"/>
        <v>0</v>
      </c>
      <c r="S7" s="33">
        <f t="shared" si="1"/>
        <v>0</v>
      </c>
    </row>
    <row r="8" spans="1:19" ht="25" customHeight="1" x14ac:dyDescent="0.5">
      <c r="A8" s="63" t="s">
        <v>19</v>
      </c>
      <c r="B8" s="63"/>
      <c r="C8" s="71" t="str">
        <f>IF(基本情報入力シート!V19="","",基本情報入力シート!V19)</f>
        <v/>
      </c>
      <c r="D8" s="72"/>
      <c r="E8" s="72"/>
      <c r="F8" s="72"/>
      <c r="G8" s="72"/>
      <c r="H8" s="72"/>
      <c r="I8" s="73"/>
      <c r="Q8" s="33" t="s">
        <v>39</v>
      </c>
      <c r="R8" s="33">
        <f t="shared" si="0"/>
        <v>0</v>
      </c>
      <c r="S8" s="33">
        <f t="shared" si="1"/>
        <v>0</v>
      </c>
    </row>
    <row r="9" spans="1:19" ht="25" customHeight="1" x14ac:dyDescent="0.5">
      <c r="A9" s="63" t="s">
        <v>20</v>
      </c>
      <c r="B9" s="63"/>
      <c r="C9" s="71" t="str">
        <f>IF(基本情報入力シート!V20="","",基本情報入力シート!V20)</f>
        <v/>
      </c>
      <c r="D9" s="72"/>
      <c r="E9" s="72"/>
      <c r="F9" s="72"/>
      <c r="G9" s="72"/>
      <c r="H9" s="72"/>
      <c r="I9" s="73"/>
      <c r="Q9" s="33" t="s">
        <v>42</v>
      </c>
      <c r="R9" s="33">
        <f t="shared" si="0"/>
        <v>0</v>
      </c>
      <c r="S9" s="33">
        <f t="shared" si="1"/>
        <v>0</v>
      </c>
    </row>
    <row r="10" spans="1:19" ht="25" customHeight="1" x14ac:dyDescent="0.5">
      <c r="A10" s="63" t="s">
        <v>21</v>
      </c>
      <c r="B10" s="63"/>
      <c r="C10" s="71" t="str">
        <f>IF(基本情報入力シート!V21="","",基本情報入力シート!V21)</f>
        <v>通所リハビリテーション</v>
      </c>
      <c r="D10" s="72"/>
      <c r="E10" s="72"/>
      <c r="F10" s="72"/>
      <c r="G10" s="72"/>
      <c r="H10" s="72"/>
      <c r="I10" s="73"/>
      <c r="Q10" s="33" t="s">
        <v>45</v>
      </c>
      <c r="R10" s="33">
        <f t="shared" si="0"/>
        <v>0</v>
      </c>
      <c r="S10" s="33">
        <f t="shared" si="1"/>
        <v>0</v>
      </c>
    </row>
    <row r="11" spans="1:19" ht="25" customHeight="1" x14ac:dyDescent="0.5">
      <c r="A11" s="63" t="s">
        <v>159</v>
      </c>
      <c r="B11" s="63"/>
      <c r="C11" s="163" t="str">
        <f>IF(基本情報入力シート!V22="","",基本情報入力シート!V22)</f>
        <v>別表第1の1　区分1　移動に片道20分以上の時間を要するサービス（特別地域加算対象地域内に居住する利用者を対象に行う場合）</v>
      </c>
      <c r="D11" s="164"/>
      <c r="E11" s="164"/>
      <c r="F11" s="164"/>
      <c r="G11" s="164"/>
      <c r="H11" s="164"/>
      <c r="I11" s="165"/>
      <c r="Q11" s="33" t="s">
        <v>48</v>
      </c>
      <c r="R11" s="33">
        <f t="shared" si="0"/>
        <v>0</v>
      </c>
      <c r="S11" s="33">
        <f t="shared" si="1"/>
        <v>0</v>
      </c>
    </row>
    <row r="12" spans="1:19" ht="25" customHeight="1" x14ac:dyDescent="0.5">
      <c r="A12" s="63" t="s">
        <v>71</v>
      </c>
      <c r="B12" s="63"/>
      <c r="C12" s="71" t="s">
        <v>72</v>
      </c>
      <c r="D12" s="72"/>
      <c r="E12" s="72"/>
      <c r="F12" s="72"/>
      <c r="G12" s="72"/>
      <c r="H12" s="72"/>
      <c r="I12" s="73"/>
      <c r="Q12" s="33" t="s">
        <v>51</v>
      </c>
      <c r="R12" s="33">
        <f t="shared" si="0"/>
        <v>0</v>
      </c>
      <c r="S12" s="33">
        <f t="shared" si="1"/>
        <v>0</v>
      </c>
    </row>
    <row r="13" spans="1:19" ht="36" customHeight="1" x14ac:dyDescent="0.5">
      <c r="A13" s="63" t="s">
        <v>73</v>
      </c>
      <c r="B13" s="63"/>
      <c r="C13" s="113"/>
      <c r="D13" s="114"/>
      <c r="E13" s="114"/>
      <c r="F13" s="114"/>
      <c r="G13" s="114"/>
      <c r="H13" s="114"/>
      <c r="I13" s="115"/>
      <c r="Q13" s="33" t="s">
        <v>54</v>
      </c>
      <c r="R13" s="33">
        <f t="shared" si="0"/>
        <v>0</v>
      </c>
      <c r="S13" s="33">
        <f t="shared" si="1"/>
        <v>0</v>
      </c>
    </row>
    <row r="14" spans="1:19" ht="36" customHeight="1" x14ac:dyDescent="0.5">
      <c r="A14" s="76" t="s">
        <v>75</v>
      </c>
      <c r="B14" s="76"/>
      <c r="C14" s="113"/>
      <c r="D14" s="114"/>
      <c r="E14" s="114"/>
      <c r="F14" s="114"/>
      <c r="G14" s="114"/>
      <c r="H14" s="114"/>
      <c r="I14" s="115"/>
      <c r="Q14" s="33" t="s">
        <v>57</v>
      </c>
      <c r="R14" s="33">
        <f t="shared" si="0"/>
        <v>0</v>
      </c>
      <c r="S14" s="33">
        <f t="shared" si="1"/>
        <v>0</v>
      </c>
    </row>
    <row r="15" spans="1:19" ht="36" customHeight="1" x14ac:dyDescent="0.5">
      <c r="A15" s="76" t="s">
        <v>77</v>
      </c>
      <c r="B15" s="76"/>
      <c r="C15" s="113"/>
      <c r="D15" s="114"/>
      <c r="E15" s="114"/>
      <c r="F15" s="114"/>
      <c r="G15" s="114"/>
      <c r="H15" s="114"/>
      <c r="I15" s="115"/>
      <c r="Q15" s="33" t="s">
        <v>60</v>
      </c>
      <c r="R15" s="33">
        <f t="shared" si="0"/>
        <v>0</v>
      </c>
      <c r="S15" s="33">
        <f t="shared" si="1"/>
        <v>0</v>
      </c>
    </row>
    <row r="16" spans="1:19" ht="18" customHeight="1" x14ac:dyDescent="0.5">
      <c r="B16" s="27"/>
      <c r="C16" s="27"/>
      <c r="D16" s="27"/>
      <c r="E16" s="27"/>
      <c r="F16" s="27"/>
      <c r="G16" s="27"/>
      <c r="H16" s="27"/>
      <c r="I16" s="27"/>
      <c r="Q16" s="33" t="s">
        <v>63</v>
      </c>
      <c r="R16" s="33">
        <f t="shared" si="0"/>
        <v>0</v>
      </c>
      <c r="S16" s="33">
        <f t="shared" si="1"/>
        <v>0</v>
      </c>
    </row>
    <row r="17" spans="1:19" ht="25" customHeight="1" x14ac:dyDescent="0.5">
      <c r="A17" s="39" t="s">
        <v>140</v>
      </c>
      <c r="Q17" s="33" t="s">
        <v>65</v>
      </c>
      <c r="R17" s="33">
        <f t="shared" si="0"/>
        <v>0</v>
      </c>
      <c r="S17" s="33">
        <f t="shared" si="1"/>
        <v>0</v>
      </c>
    </row>
    <row r="18" spans="1:19" ht="25" customHeight="1" x14ac:dyDescent="0.5">
      <c r="A18" s="39" t="s">
        <v>108</v>
      </c>
      <c r="Q18" s="33" t="s">
        <v>25</v>
      </c>
      <c r="R18" s="33">
        <f t="shared" si="0"/>
        <v>0</v>
      </c>
      <c r="S18" s="33">
        <f t="shared" si="1"/>
        <v>0</v>
      </c>
    </row>
    <row r="19" spans="1:19" ht="25" customHeight="1" x14ac:dyDescent="0.5">
      <c r="A19" s="56" t="s">
        <v>141</v>
      </c>
      <c r="Q19" s="33" t="s">
        <v>28</v>
      </c>
      <c r="R19" s="33">
        <f t="shared" si="0"/>
        <v>0</v>
      </c>
      <c r="S19" s="33">
        <f t="shared" si="1"/>
        <v>0</v>
      </c>
    </row>
    <row r="20" spans="1:19" ht="43" customHeight="1" x14ac:dyDescent="0.5">
      <c r="A20" s="159" t="s">
        <v>161</v>
      </c>
      <c r="B20" s="25" t="s">
        <v>96</v>
      </c>
      <c r="C20" s="25" t="s">
        <v>97</v>
      </c>
      <c r="D20" s="25" t="s">
        <v>80</v>
      </c>
      <c r="E20" s="40" t="s">
        <v>214</v>
      </c>
      <c r="F20" s="40" t="s">
        <v>215</v>
      </c>
      <c r="G20" s="25" t="s">
        <v>81</v>
      </c>
      <c r="H20" s="40" t="s">
        <v>98</v>
      </c>
      <c r="I20" s="40" t="s">
        <v>83</v>
      </c>
      <c r="J20" s="49" t="s">
        <v>147</v>
      </c>
      <c r="Q20" s="33" t="s">
        <v>31</v>
      </c>
      <c r="R20" s="33">
        <f t="shared" si="0"/>
        <v>0</v>
      </c>
      <c r="S20" s="33">
        <f t="shared" si="1"/>
        <v>0</v>
      </c>
    </row>
    <row r="21" spans="1:19" ht="25" customHeight="1" x14ac:dyDescent="0.5">
      <c r="A21" s="160"/>
      <c r="B21" s="60"/>
      <c r="C21" s="61"/>
      <c r="D21" s="60"/>
      <c r="E21" s="60"/>
      <c r="F21" s="60"/>
      <c r="G21" s="60"/>
      <c r="H21" s="62"/>
      <c r="I21" s="41">
        <f>IF(AND(B21&lt;&gt;"",C21&lt;&gt;"",D21&lt;&gt;"",E21&lt;&gt;"",F21&lt;&gt;"",G21&lt;&gt;"",H21&lt;&gt;""),VLOOKUP(G21,通所リハビリテーション費!$D$20:$E$24,2,0),0)</f>
        <v>0</v>
      </c>
      <c r="J21" s="50">
        <f>(I21*H21)*0.1*10</f>
        <v>0</v>
      </c>
      <c r="Q21" s="33" t="s">
        <v>34</v>
      </c>
      <c r="R21" s="33">
        <f t="shared" si="0"/>
        <v>0</v>
      </c>
      <c r="S21" s="33">
        <f t="shared" si="1"/>
        <v>0</v>
      </c>
    </row>
    <row r="22" spans="1:19" ht="25" customHeight="1" x14ac:dyDescent="0.5">
      <c r="A22" s="160"/>
      <c r="B22" s="60"/>
      <c r="C22" s="61"/>
      <c r="D22" s="60"/>
      <c r="E22" s="60"/>
      <c r="F22" s="60"/>
      <c r="G22" s="60"/>
      <c r="H22" s="62"/>
      <c r="I22" s="41">
        <f>IF(AND(B22&lt;&gt;"",C22&lt;&gt;"",D22&lt;&gt;"",E22&lt;&gt;"",F22&lt;&gt;"",G22&lt;&gt;"",H22&lt;&gt;""),VLOOKUP(G22,通所リハビリテーション費!$D$20:$E$24,2,0),0)</f>
        <v>0</v>
      </c>
      <c r="J22" s="50">
        <f t="shared" ref="J22:J25" si="2">(I22*H22)*0.1*10</f>
        <v>0</v>
      </c>
      <c r="Q22" s="33" t="s">
        <v>37</v>
      </c>
      <c r="R22" s="33">
        <f t="shared" si="0"/>
        <v>0</v>
      </c>
      <c r="S22" s="33">
        <f t="shared" si="1"/>
        <v>0</v>
      </c>
    </row>
    <row r="23" spans="1:19" ht="25" customHeight="1" x14ac:dyDescent="0.5">
      <c r="A23" s="160"/>
      <c r="B23" s="60"/>
      <c r="C23" s="61"/>
      <c r="D23" s="60"/>
      <c r="E23" s="60"/>
      <c r="F23" s="60"/>
      <c r="G23" s="60"/>
      <c r="H23" s="62"/>
      <c r="I23" s="41">
        <f>IF(AND(B23&lt;&gt;"",C23&lt;&gt;"",D23&lt;&gt;"",E23&lt;&gt;"",F23&lt;&gt;"",G23&lt;&gt;"",H23&lt;&gt;""),VLOOKUP(G23,通所リハビリテーション費!$D$20:$E$24,2,0),0)</f>
        <v>0</v>
      </c>
      <c r="J23" s="50">
        <f t="shared" si="2"/>
        <v>0</v>
      </c>
      <c r="Q23" s="33" t="s">
        <v>40</v>
      </c>
      <c r="R23" s="33">
        <f t="shared" si="0"/>
        <v>0</v>
      </c>
      <c r="S23" s="33">
        <f t="shared" si="1"/>
        <v>0</v>
      </c>
    </row>
    <row r="24" spans="1:19" ht="25" customHeight="1" x14ac:dyDescent="0.5">
      <c r="A24" s="160"/>
      <c r="B24" s="60"/>
      <c r="C24" s="61"/>
      <c r="D24" s="60"/>
      <c r="E24" s="60"/>
      <c r="F24" s="60"/>
      <c r="G24" s="60"/>
      <c r="H24" s="62"/>
      <c r="I24" s="41">
        <f>IF(AND(B24&lt;&gt;"",C24&lt;&gt;"",D24&lt;&gt;"",E24&lt;&gt;"",F24&lt;&gt;"",G24&lt;&gt;"",H24&lt;&gt;""),VLOOKUP(G24,通所リハビリテーション費!$D$20:$E$24,2,0),0)</f>
        <v>0</v>
      </c>
      <c r="J24" s="50">
        <f t="shared" si="2"/>
        <v>0</v>
      </c>
      <c r="Q24" s="33" t="s">
        <v>43</v>
      </c>
      <c r="R24" s="33">
        <f t="shared" si="0"/>
        <v>0</v>
      </c>
      <c r="S24" s="33">
        <f t="shared" si="1"/>
        <v>0</v>
      </c>
    </row>
    <row r="25" spans="1:19" ht="25" customHeight="1" x14ac:dyDescent="0.5">
      <c r="A25" s="160"/>
      <c r="B25" s="60"/>
      <c r="C25" s="61"/>
      <c r="D25" s="60"/>
      <c r="E25" s="60"/>
      <c r="F25" s="60"/>
      <c r="G25" s="60"/>
      <c r="H25" s="62"/>
      <c r="I25" s="41">
        <f>IF(AND(B25&lt;&gt;"",C25&lt;&gt;"",D25&lt;&gt;"",E25&lt;&gt;"",F25&lt;&gt;"",G25&lt;&gt;"",H25&lt;&gt;""),VLOOKUP(G25,通所リハビリテーション費!$D$20:$E$24,2,0),0)</f>
        <v>0</v>
      </c>
      <c r="J25" s="50">
        <f t="shared" si="2"/>
        <v>0</v>
      </c>
      <c r="Q25" s="33" t="s">
        <v>46</v>
      </c>
      <c r="R25" s="33">
        <f t="shared" si="0"/>
        <v>0</v>
      </c>
      <c r="S25" s="33">
        <f t="shared" si="1"/>
        <v>0</v>
      </c>
    </row>
    <row r="26" spans="1:19" ht="25" customHeight="1" x14ac:dyDescent="0.5">
      <c r="A26" s="160"/>
      <c r="B26" s="60"/>
      <c r="C26" s="61"/>
      <c r="D26" s="60"/>
      <c r="E26" s="60"/>
      <c r="F26" s="60"/>
      <c r="G26" s="60"/>
      <c r="H26" s="62"/>
      <c r="I26" s="41">
        <f>IF(AND(B26&lt;&gt;"",C26&lt;&gt;"",D26&lt;&gt;"",E26&lt;&gt;"",F26&lt;&gt;"",G26&lt;&gt;"",H26&lt;&gt;""),VLOOKUP(G26,通所リハビリテーション費!$D$20:$E$24,2,0),0)</f>
        <v>0</v>
      </c>
      <c r="J26" s="50">
        <f>(I26*H26)*0.1*10</f>
        <v>0</v>
      </c>
      <c r="Q26" s="33" t="s">
        <v>49</v>
      </c>
      <c r="R26" s="33">
        <f t="shared" si="0"/>
        <v>0</v>
      </c>
      <c r="S26" s="33">
        <f t="shared" si="1"/>
        <v>0</v>
      </c>
    </row>
    <row r="27" spans="1:19" ht="25" customHeight="1" x14ac:dyDescent="0.5">
      <c r="A27" s="160"/>
      <c r="B27" s="60"/>
      <c r="C27" s="61"/>
      <c r="D27" s="60"/>
      <c r="E27" s="60"/>
      <c r="F27" s="60"/>
      <c r="G27" s="60"/>
      <c r="H27" s="62"/>
      <c r="I27" s="41">
        <f>IF(AND(B27&lt;&gt;"",C27&lt;&gt;"",D27&lt;&gt;"",E27&lt;&gt;"",F27&lt;&gt;"",G27&lt;&gt;"",H27&lt;&gt;""),VLOOKUP(G27,通所リハビリテーション費!$D$20:$E$24,2,0),0)</f>
        <v>0</v>
      </c>
      <c r="J27" s="50">
        <f t="shared" ref="J27:J30" si="3">(I27*H27)*0.1*10</f>
        <v>0</v>
      </c>
      <c r="Q27" s="33" t="s">
        <v>52</v>
      </c>
      <c r="R27" s="33">
        <f t="shared" si="0"/>
        <v>0</v>
      </c>
      <c r="S27" s="33">
        <f t="shared" si="1"/>
        <v>0</v>
      </c>
    </row>
    <row r="28" spans="1:19" ht="25" customHeight="1" x14ac:dyDescent="0.5">
      <c r="A28" s="160"/>
      <c r="B28" s="60"/>
      <c r="C28" s="61"/>
      <c r="D28" s="60"/>
      <c r="E28" s="60"/>
      <c r="F28" s="60"/>
      <c r="G28" s="60"/>
      <c r="H28" s="62"/>
      <c r="I28" s="41">
        <f>IF(AND(B28&lt;&gt;"",C28&lt;&gt;"",D28&lt;&gt;"",E28&lt;&gt;"",F28&lt;&gt;"",G28&lt;&gt;"",H28&lt;&gt;""),VLOOKUP(G28,通所リハビリテーション費!$D$20:$E$24,2,0),0)</f>
        <v>0</v>
      </c>
      <c r="J28" s="50">
        <f t="shared" si="3"/>
        <v>0</v>
      </c>
      <c r="Q28" s="33" t="s">
        <v>55</v>
      </c>
      <c r="R28" s="33">
        <f t="shared" si="0"/>
        <v>0</v>
      </c>
      <c r="S28" s="33">
        <f t="shared" si="1"/>
        <v>0</v>
      </c>
    </row>
    <row r="29" spans="1:19" ht="25" customHeight="1" x14ac:dyDescent="0.5">
      <c r="A29" s="160"/>
      <c r="B29" s="60"/>
      <c r="C29" s="61"/>
      <c r="D29" s="60"/>
      <c r="E29" s="60"/>
      <c r="F29" s="60"/>
      <c r="G29" s="60"/>
      <c r="H29" s="62"/>
      <c r="I29" s="41">
        <f>IF(AND(B29&lt;&gt;"",C29&lt;&gt;"",D29&lt;&gt;"",E29&lt;&gt;"",F29&lt;&gt;"",G29&lt;&gt;"",H29&lt;&gt;""),VLOOKUP(G29,通所リハビリテーション費!$D$20:$E$24,2,0),0)</f>
        <v>0</v>
      </c>
      <c r="J29" s="50">
        <f t="shared" si="3"/>
        <v>0</v>
      </c>
      <c r="Q29" s="33" t="s">
        <v>58</v>
      </c>
      <c r="R29" s="33">
        <f t="shared" si="0"/>
        <v>0</v>
      </c>
      <c r="S29" s="33">
        <f t="shared" si="1"/>
        <v>0</v>
      </c>
    </row>
    <row r="30" spans="1:19" ht="25" customHeight="1" x14ac:dyDescent="0.5">
      <c r="A30" s="161"/>
      <c r="B30" s="60"/>
      <c r="C30" s="61"/>
      <c r="D30" s="60"/>
      <c r="E30" s="60"/>
      <c r="F30" s="60"/>
      <c r="G30" s="60"/>
      <c r="H30" s="62"/>
      <c r="I30" s="41">
        <f>IF(AND(B30&lt;&gt;"",C30&lt;&gt;"",D30&lt;&gt;"",E30&lt;&gt;"",F30&lt;&gt;"",G30&lt;&gt;"",H30&lt;&gt;""),VLOOKUP(G30,通所リハビリテーション費!$D$20:$E$24,2,0),0)</f>
        <v>0</v>
      </c>
      <c r="J30" s="50">
        <f t="shared" si="3"/>
        <v>0</v>
      </c>
      <c r="Q30" s="33" t="s">
        <v>61</v>
      </c>
      <c r="R30" s="33">
        <f t="shared" si="0"/>
        <v>0</v>
      </c>
      <c r="S30" s="33">
        <f t="shared" si="1"/>
        <v>0</v>
      </c>
    </row>
    <row r="31" spans="1:19" ht="25" customHeight="1" x14ac:dyDescent="0.5">
      <c r="A31" s="106" t="s">
        <v>86</v>
      </c>
      <c r="B31" s="107"/>
      <c r="C31" s="107"/>
      <c r="D31" s="107"/>
      <c r="E31" s="107"/>
      <c r="F31" s="107"/>
      <c r="G31" s="108"/>
      <c r="H31" s="42">
        <f>SUMIF(H21:H30,"&lt;&gt;#N/A")</f>
        <v>0</v>
      </c>
      <c r="I31" s="42">
        <f t="shared" ref="I31:J31" si="4">SUMIF(I21:I30,"&lt;&gt;#N/A")</f>
        <v>0</v>
      </c>
      <c r="J31" s="51">
        <f t="shared" si="4"/>
        <v>0</v>
      </c>
      <c r="Q31" s="33" t="s">
        <v>64</v>
      </c>
      <c r="R31" s="33">
        <f t="shared" si="0"/>
        <v>0</v>
      </c>
      <c r="S31" s="33">
        <f t="shared" si="1"/>
        <v>0</v>
      </c>
    </row>
    <row r="32" spans="1:19" ht="25" customHeight="1" x14ac:dyDescent="0.5">
      <c r="A32" s="57"/>
      <c r="B32" s="57"/>
      <c r="C32" s="57"/>
      <c r="D32" s="57"/>
      <c r="E32" s="57"/>
      <c r="F32" s="57"/>
      <c r="G32" s="58"/>
      <c r="H32" s="58"/>
      <c r="I32" s="58"/>
      <c r="Q32" s="33" t="s">
        <v>66</v>
      </c>
      <c r="R32" s="33">
        <f t="shared" si="0"/>
        <v>0</v>
      </c>
      <c r="S32" s="33">
        <f t="shared" si="1"/>
        <v>0</v>
      </c>
    </row>
    <row r="33" spans="1:19" ht="25" customHeight="1" x14ac:dyDescent="0.5">
      <c r="A33" s="59" t="s">
        <v>138</v>
      </c>
      <c r="B33" s="57"/>
      <c r="C33" s="57"/>
      <c r="D33" s="57"/>
      <c r="E33" s="57"/>
      <c r="F33" s="57"/>
      <c r="G33" s="58"/>
      <c r="H33" s="58"/>
      <c r="I33" s="58"/>
      <c r="Q33" s="33" t="s">
        <v>26</v>
      </c>
      <c r="R33" s="33">
        <f t="shared" si="0"/>
        <v>0</v>
      </c>
      <c r="S33" s="33">
        <f t="shared" si="1"/>
        <v>0</v>
      </c>
    </row>
    <row r="34" spans="1:19" ht="43" customHeight="1" x14ac:dyDescent="0.5">
      <c r="A34" s="157" t="s">
        <v>161</v>
      </c>
      <c r="B34" s="25" t="s">
        <v>96</v>
      </c>
      <c r="C34" s="25" t="s">
        <v>139</v>
      </c>
      <c r="D34" s="25" t="s">
        <v>80</v>
      </c>
      <c r="E34" s="40" t="s">
        <v>214</v>
      </c>
      <c r="F34" s="40" t="s">
        <v>215</v>
      </c>
      <c r="G34" s="25" t="s">
        <v>81</v>
      </c>
      <c r="H34" s="40" t="s">
        <v>162</v>
      </c>
      <c r="I34" s="40" t="s">
        <v>83</v>
      </c>
      <c r="J34" s="49" t="s">
        <v>147</v>
      </c>
      <c r="Q34" s="33" t="s">
        <v>29</v>
      </c>
      <c r="R34" s="33">
        <f t="shared" si="0"/>
        <v>0</v>
      </c>
      <c r="S34" s="33">
        <f t="shared" si="1"/>
        <v>0</v>
      </c>
    </row>
    <row r="35" spans="1:19" ht="25" customHeight="1" x14ac:dyDescent="0.5">
      <c r="A35" s="157"/>
      <c r="B35" s="60"/>
      <c r="C35" s="61"/>
      <c r="D35" s="60"/>
      <c r="E35" s="60"/>
      <c r="F35" s="60"/>
      <c r="G35" s="60"/>
      <c r="H35" s="62"/>
      <c r="I35" s="41">
        <f>IF(AND(B35&lt;&gt;"",C35&lt;&gt;"",D35&lt;&gt;"",E35&lt;&gt;"",F35&lt;&gt;"",G35&lt;&gt;"",H35&lt;&gt;""),VLOOKUP(G35,通所リハビリテーション費!$D$20:$E$24,2,0),0)</f>
        <v>0</v>
      </c>
      <c r="J35" s="50">
        <f>((I35*H35)*0.1*10)/2</f>
        <v>0</v>
      </c>
      <c r="Q35" s="33" t="s">
        <v>32</v>
      </c>
      <c r="R35" s="33">
        <f t="shared" si="0"/>
        <v>0</v>
      </c>
      <c r="S35" s="33">
        <f t="shared" si="1"/>
        <v>0</v>
      </c>
    </row>
    <row r="36" spans="1:19" ht="25" customHeight="1" x14ac:dyDescent="0.5">
      <c r="A36" s="157"/>
      <c r="B36" s="60"/>
      <c r="C36" s="61"/>
      <c r="D36" s="60"/>
      <c r="E36" s="60"/>
      <c r="F36" s="60"/>
      <c r="G36" s="60"/>
      <c r="H36" s="62"/>
      <c r="I36" s="41">
        <f>IF(AND(B36&lt;&gt;"",C36&lt;&gt;"",D36&lt;&gt;"",E36&lt;&gt;"",F36&lt;&gt;"",G36&lt;&gt;"",H36&lt;&gt;""),VLOOKUP(G36,通所リハビリテーション費!$D$20:$E$24,2,0),0)</f>
        <v>0</v>
      </c>
      <c r="J36" s="50">
        <f t="shared" ref="J36:J39" si="5">((I36*H36)*0.1*10)/2</f>
        <v>0</v>
      </c>
      <c r="Q36" s="33" t="s">
        <v>35</v>
      </c>
      <c r="R36" s="33">
        <f t="shared" si="0"/>
        <v>0</v>
      </c>
      <c r="S36" s="33">
        <f t="shared" si="1"/>
        <v>0</v>
      </c>
    </row>
    <row r="37" spans="1:19" ht="25" customHeight="1" x14ac:dyDescent="0.5">
      <c r="A37" s="157"/>
      <c r="B37" s="60"/>
      <c r="C37" s="61"/>
      <c r="D37" s="60"/>
      <c r="E37" s="60"/>
      <c r="F37" s="60"/>
      <c r="G37" s="60"/>
      <c r="H37" s="62"/>
      <c r="I37" s="41">
        <f>IF(AND(B37&lt;&gt;"",C37&lt;&gt;"",D37&lt;&gt;"",E37&lt;&gt;"",F37&lt;&gt;"",G37&lt;&gt;"",H37&lt;&gt;""),VLOOKUP(G37,通所リハビリテーション費!$D$20:$E$24,2,0),0)</f>
        <v>0</v>
      </c>
      <c r="J37" s="50">
        <f t="shared" si="5"/>
        <v>0</v>
      </c>
      <c r="Q37" s="33" t="s">
        <v>38</v>
      </c>
      <c r="R37" s="33">
        <f t="shared" si="0"/>
        <v>0</v>
      </c>
      <c r="S37" s="33">
        <f t="shared" si="1"/>
        <v>0</v>
      </c>
    </row>
    <row r="38" spans="1:19" ht="25" customHeight="1" x14ac:dyDescent="0.5">
      <c r="A38" s="157"/>
      <c r="B38" s="60"/>
      <c r="C38" s="61"/>
      <c r="D38" s="60"/>
      <c r="E38" s="60"/>
      <c r="F38" s="60"/>
      <c r="G38" s="60"/>
      <c r="H38" s="62"/>
      <c r="I38" s="41">
        <f>IF(AND(B38&lt;&gt;"",C38&lt;&gt;"",D38&lt;&gt;"",E38&lt;&gt;"",F38&lt;&gt;"",G38&lt;&gt;"",H38&lt;&gt;""),VLOOKUP(G38,通所リハビリテーション費!$D$20:$E$24,2,0),0)</f>
        <v>0</v>
      </c>
      <c r="J38" s="50">
        <f t="shared" si="5"/>
        <v>0</v>
      </c>
      <c r="Q38" s="33" t="s">
        <v>41</v>
      </c>
      <c r="R38" s="33">
        <f t="shared" si="0"/>
        <v>0</v>
      </c>
      <c r="S38" s="33">
        <f t="shared" si="1"/>
        <v>0</v>
      </c>
    </row>
    <row r="39" spans="1:19" ht="25" customHeight="1" x14ac:dyDescent="0.5">
      <c r="A39" s="157"/>
      <c r="B39" s="60"/>
      <c r="C39" s="61"/>
      <c r="D39" s="60"/>
      <c r="E39" s="60"/>
      <c r="F39" s="60"/>
      <c r="G39" s="60"/>
      <c r="H39" s="62"/>
      <c r="I39" s="41">
        <f>IF(AND(B39&lt;&gt;"",C39&lt;&gt;"",D39&lt;&gt;"",E39&lt;&gt;"",F39&lt;&gt;"",G39&lt;&gt;"",H39&lt;&gt;""),VLOOKUP(G39,通所リハビリテーション費!$D$20:$E$24,2,0),0)</f>
        <v>0</v>
      </c>
      <c r="J39" s="50">
        <f t="shared" si="5"/>
        <v>0</v>
      </c>
      <c r="Q39" s="33" t="s">
        <v>44</v>
      </c>
      <c r="R39" s="33">
        <f t="shared" si="0"/>
        <v>0</v>
      </c>
      <c r="S39" s="33">
        <f t="shared" si="1"/>
        <v>0</v>
      </c>
    </row>
    <row r="40" spans="1:19" ht="25" customHeight="1" x14ac:dyDescent="0.5">
      <c r="A40" s="106" t="s">
        <v>86</v>
      </c>
      <c r="B40" s="107"/>
      <c r="C40" s="107"/>
      <c r="D40" s="107"/>
      <c r="E40" s="107"/>
      <c r="F40" s="107"/>
      <c r="G40" s="108"/>
      <c r="H40" s="42">
        <f>SUMIF(H35:H39,"&lt;&gt;#N/A")</f>
        <v>0</v>
      </c>
      <c r="I40" s="42">
        <f t="shared" ref="I40:J40" si="6">SUMIF(I35:I39,"&lt;&gt;#N/A")</f>
        <v>0</v>
      </c>
      <c r="J40" s="51">
        <f t="shared" si="6"/>
        <v>0</v>
      </c>
      <c r="Q40" s="33" t="s">
        <v>47</v>
      </c>
      <c r="R40" s="33">
        <f t="shared" si="0"/>
        <v>0</v>
      </c>
      <c r="S40" s="33">
        <f t="shared" si="1"/>
        <v>0</v>
      </c>
    </row>
    <row r="41" spans="1:19" ht="25" customHeight="1" x14ac:dyDescent="0.5">
      <c r="A41" s="23"/>
      <c r="B41" s="23"/>
      <c r="C41" s="23"/>
      <c r="D41" s="23"/>
      <c r="E41" s="23"/>
      <c r="F41" s="23"/>
      <c r="G41" s="23"/>
      <c r="H41" s="24"/>
      <c r="I41" s="24"/>
      <c r="J41" s="52"/>
      <c r="Q41" s="33" t="s">
        <v>50</v>
      </c>
      <c r="R41" s="33">
        <f t="shared" si="0"/>
        <v>0</v>
      </c>
      <c r="S41" s="33">
        <f t="shared" si="1"/>
        <v>0</v>
      </c>
    </row>
    <row r="42" spans="1:19" ht="25" customHeight="1" x14ac:dyDescent="0.5">
      <c r="A42" s="39" t="s">
        <v>87</v>
      </c>
      <c r="Q42" s="33" t="s">
        <v>53</v>
      </c>
      <c r="R42" s="33">
        <f t="shared" si="0"/>
        <v>0</v>
      </c>
      <c r="S42" s="33">
        <f t="shared" si="1"/>
        <v>0</v>
      </c>
    </row>
    <row r="43" spans="1:19" ht="25" customHeight="1" x14ac:dyDescent="0.5">
      <c r="A43" s="56" t="s">
        <v>141</v>
      </c>
      <c r="Q43" s="33" t="s">
        <v>56</v>
      </c>
      <c r="R43" s="33">
        <f t="shared" si="0"/>
        <v>0</v>
      </c>
      <c r="S43" s="33">
        <f t="shared" si="1"/>
        <v>0</v>
      </c>
    </row>
    <row r="44" spans="1:19" ht="43" customHeight="1" x14ac:dyDescent="0.5">
      <c r="A44" s="157" t="s">
        <v>163</v>
      </c>
      <c r="B44" s="25" t="s">
        <v>96</v>
      </c>
      <c r="C44" s="25" t="s">
        <v>97</v>
      </c>
      <c r="D44" s="25" t="s">
        <v>80</v>
      </c>
      <c r="E44" s="40" t="s">
        <v>214</v>
      </c>
      <c r="F44" s="40" t="s">
        <v>215</v>
      </c>
      <c r="G44" s="25" t="s">
        <v>81</v>
      </c>
      <c r="H44" s="40" t="s">
        <v>98</v>
      </c>
      <c r="I44" s="40" t="s">
        <v>83</v>
      </c>
      <c r="J44" s="49" t="s">
        <v>147</v>
      </c>
      <c r="Q44" s="33" t="s">
        <v>59</v>
      </c>
      <c r="R44" s="33">
        <f t="shared" si="0"/>
        <v>0</v>
      </c>
      <c r="S44" s="33">
        <f t="shared" si="1"/>
        <v>0</v>
      </c>
    </row>
    <row r="45" spans="1:19" ht="25" customHeight="1" x14ac:dyDescent="0.5">
      <c r="A45" s="157"/>
      <c r="B45" s="60"/>
      <c r="C45" s="61"/>
      <c r="D45" s="60"/>
      <c r="E45" s="60"/>
      <c r="F45" s="60"/>
      <c r="G45" s="60"/>
      <c r="H45" s="62"/>
      <c r="I45" s="41">
        <f>IF(AND(B45&lt;&gt;"",C45&lt;&gt;"",D45&lt;&gt;"",E45&lt;&gt;"",F45&lt;&gt;"",G45&lt;&gt;"",H45&lt;&gt;""),VLOOKUP(G45,通所リハビリテーション費!$D$27:$E$31,2,0),0)</f>
        <v>0</v>
      </c>
      <c r="J45" s="50">
        <f>(I45*H45)*0.1*10</f>
        <v>0</v>
      </c>
      <c r="Q45" s="33" t="s">
        <v>62</v>
      </c>
      <c r="R45" s="33">
        <f t="shared" si="0"/>
        <v>0</v>
      </c>
      <c r="S45" s="33">
        <f t="shared" si="1"/>
        <v>0</v>
      </c>
    </row>
    <row r="46" spans="1:19" ht="25" customHeight="1" x14ac:dyDescent="0.5">
      <c r="A46" s="157"/>
      <c r="B46" s="60"/>
      <c r="C46" s="61"/>
      <c r="D46" s="60"/>
      <c r="E46" s="60"/>
      <c r="F46" s="60"/>
      <c r="G46" s="60"/>
      <c r="H46" s="62"/>
      <c r="I46" s="41">
        <f>IF(AND(B46&lt;&gt;"",C46&lt;&gt;"",D46&lt;&gt;"",E46&lt;&gt;"",F46&lt;&gt;"",G46&lt;&gt;"",H46&lt;&gt;""),VLOOKUP(G46,通所リハビリテーション費!$D$27:$E$31,2,0),0)</f>
        <v>0</v>
      </c>
      <c r="J46" s="50">
        <f t="shared" ref="J46:J49" si="7">(I46*H46)*0.1*10</f>
        <v>0</v>
      </c>
      <c r="R46" s="31">
        <f>SUM(R3:R45)</f>
        <v>0</v>
      </c>
      <c r="S46" s="31">
        <f>SUM(S3:S45)</f>
        <v>0</v>
      </c>
    </row>
    <row r="47" spans="1:19" ht="25" customHeight="1" x14ac:dyDescent="0.5">
      <c r="A47" s="157"/>
      <c r="B47" s="60"/>
      <c r="C47" s="61"/>
      <c r="D47" s="60"/>
      <c r="E47" s="60"/>
      <c r="F47" s="60"/>
      <c r="G47" s="60"/>
      <c r="H47" s="62"/>
      <c r="I47" s="41">
        <f>IF(AND(B47&lt;&gt;"",C47&lt;&gt;"",D47&lt;&gt;"",E47&lt;&gt;"",F47&lt;&gt;"",G47&lt;&gt;"",H47&lt;&gt;""),VLOOKUP(G47,通所リハビリテーション費!$D$27:$E$31,2,0),0)</f>
        <v>0</v>
      </c>
      <c r="J47" s="50">
        <f t="shared" si="7"/>
        <v>0</v>
      </c>
    </row>
    <row r="48" spans="1:19" ht="25" customHeight="1" x14ac:dyDescent="0.5">
      <c r="A48" s="157"/>
      <c r="B48" s="60"/>
      <c r="C48" s="61"/>
      <c r="D48" s="60"/>
      <c r="E48" s="60"/>
      <c r="F48" s="60"/>
      <c r="G48" s="60"/>
      <c r="H48" s="62"/>
      <c r="I48" s="41">
        <f>IF(AND(B48&lt;&gt;"",C48&lt;&gt;"",D48&lt;&gt;"",E48&lt;&gt;"",F48&lt;&gt;"",G48&lt;&gt;"",H48&lt;&gt;""),VLOOKUP(G48,通所リハビリテーション費!$D$27:$E$31,2,0),0)</f>
        <v>0</v>
      </c>
      <c r="J48" s="50">
        <f t="shared" si="7"/>
        <v>0</v>
      </c>
    </row>
    <row r="49" spans="1:10" ht="25" customHeight="1" x14ac:dyDescent="0.5">
      <c r="A49" s="157"/>
      <c r="B49" s="60"/>
      <c r="C49" s="61"/>
      <c r="D49" s="60"/>
      <c r="E49" s="60"/>
      <c r="F49" s="60"/>
      <c r="G49" s="60"/>
      <c r="H49" s="62"/>
      <c r="I49" s="41">
        <f>IF(AND(B49&lt;&gt;"",C49&lt;&gt;"",D49&lt;&gt;"",E49&lt;&gt;"",F49&lt;&gt;"",G49&lt;&gt;"",H49&lt;&gt;""),VLOOKUP(G49,通所リハビリテーション費!$D$27:$E$31,2,0),0)</f>
        <v>0</v>
      </c>
      <c r="J49" s="50">
        <f t="shared" si="7"/>
        <v>0</v>
      </c>
    </row>
    <row r="50" spans="1:10" ht="25" customHeight="1" x14ac:dyDescent="0.5">
      <c r="A50" s="157"/>
      <c r="B50" s="60"/>
      <c r="C50" s="61"/>
      <c r="D50" s="60"/>
      <c r="E50" s="60"/>
      <c r="F50" s="60"/>
      <c r="G50" s="60"/>
      <c r="H50" s="62"/>
      <c r="I50" s="41">
        <f>IF(AND(B50&lt;&gt;"",C50&lt;&gt;"",D50&lt;&gt;"",E50&lt;&gt;"",F50&lt;&gt;"",G50&lt;&gt;"",H50&lt;&gt;""),VLOOKUP(G50,通所リハビリテーション費!$D$27:$E$31,2,0),0)</f>
        <v>0</v>
      </c>
      <c r="J50" s="50">
        <f>(I50*H50)*0.1*10</f>
        <v>0</v>
      </c>
    </row>
    <row r="51" spans="1:10" ht="25" customHeight="1" x14ac:dyDescent="0.5">
      <c r="A51" s="157"/>
      <c r="B51" s="60"/>
      <c r="C51" s="61"/>
      <c r="D51" s="60"/>
      <c r="E51" s="60"/>
      <c r="F51" s="60"/>
      <c r="G51" s="60"/>
      <c r="H51" s="62"/>
      <c r="I51" s="41">
        <f>IF(AND(B51&lt;&gt;"",C51&lt;&gt;"",D51&lt;&gt;"",E51&lt;&gt;"",F51&lt;&gt;"",G51&lt;&gt;"",H51&lt;&gt;""),VLOOKUP(G51,通所リハビリテーション費!$D$27:$E$31,2,0),0)</f>
        <v>0</v>
      </c>
      <c r="J51" s="50">
        <f t="shared" ref="J51:J54" si="8">(I51*H51)*0.1*10</f>
        <v>0</v>
      </c>
    </row>
    <row r="52" spans="1:10" ht="25" customHeight="1" x14ac:dyDescent="0.5">
      <c r="A52" s="157"/>
      <c r="B52" s="60"/>
      <c r="C52" s="61"/>
      <c r="D52" s="60"/>
      <c r="E52" s="60"/>
      <c r="F52" s="60"/>
      <c r="G52" s="60"/>
      <c r="H52" s="62"/>
      <c r="I52" s="41">
        <f>IF(AND(B52&lt;&gt;"",C52&lt;&gt;"",D52&lt;&gt;"",E52&lt;&gt;"",F52&lt;&gt;"",G52&lt;&gt;"",H52&lt;&gt;""),VLOOKUP(G52,通所リハビリテーション費!$D$27:$E$31,2,0),0)</f>
        <v>0</v>
      </c>
      <c r="J52" s="50">
        <f t="shared" si="8"/>
        <v>0</v>
      </c>
    </row>
    <row r="53" spans="1:10" ht="25" customHeight="1" x14ac:dyDescent="0.5">
      <c r="A53" s="157"/>
      <c r="B53" s="60"/>
      <c r="C53" s="61"/>
      <c r="D53" s="60"/>
      <c r="E53" s="60"/>
      <c r="F53" s="60"/>
      <c r="G53" s="60"/>
      <c r="H53" s="62"/>
      <c r="I53" s="41">
        <f>IF(AND(B53&lt;&gt;"",C53&lt;&gt;"",D53&lt;&gt;"",E53&lt;&gt;"",F53&lt;&gt;"",G53&lt;&gt;"",H53&lt;&gt;""),VLOOKUP(G53,通所リハビリテーション費!$D$27:$E$31,2,0),0)</f>
        <v>0</v>
      </c>
      <c r="J53" s="50">
        <f t="shared" si="8"/>
        <v>0</v>
      </c>
    </row>
    <row r="54" spans="1:10" ht="25" customHeight="1" x14ac:dyDescent="0.5">
      <c r="A54" s="157"/>
      <c r="B54" s="60"/>
      <c r="C54" s="61"/>
      <c r="D54" s="60"/>
      <c r="E54" s="60"/>
      <c r="F54" s="60"/>
      <c r="G54" s="60"/>
      <c r="H54" s="62"/>
      <c r="I54" s="41">
        <f>IF(AND(B54&lt;&gt;"",C54&lt;&gt;"",D54&lt;&gt;"",E54&lt;&gt;"",F54&lt;&gt;"",G54&lt;&gt;"",H54&lt;&gt;""),VLOOKUP(G54,通所リハビリテーション費!$D$27:$E$31,2,0),0)</f>
        <v>0</v>
      </c>
      <c r="J54" s="50">
        <f t="shared" si="8"/>
        <v>0</v>
      </c>
    </row>
    <row r="55" spans="1:10" ht="25" customHeight="1" x14ac:dyDescent="0.5">
      <c r="A55" s="106" t="s">
        <v>86</v>
      </c>
      <c r="B55" s="107"/>
      <c r="C55" s="107"/>
      <c r="D55" s="107"/>
      <c r="E55" s="107"/>
      <c r="F55" s="107"/>
      <c r="G55" s="108"/>
      <c r="H55" s="42">
        <f>SUMIF(H45:H54,"&lt;&gt;#N/A")</f>
        <v>0</v>
      </c>
      <c r="I55" s="42">
        <f>SUMIF(I45:I54,"&lt;&gt;#N/A")</f>
        <v>0</v>
      </c>
      <c r="J55" s="51">
        <f t="shared" ref="J55" si="9">SUMIF(J45:J54,"&lt;&gt;#N/A")</f>
        <v>0</v>
      </c>
    </row>
    <row r="56" spans="1:10" ht="25" customHeight="1" x14ac:dyDescent="0.5">
      <c r="A56" s="57"/>
      <c r="B56" s="57"/>
      <c r="C56" s="57"/>
      <c r="D56" s="57"/>
      <c r="E56" s="57"/>
      <c r="F56" s="57"/>
      <c r="G56" s="58"/>
      <c r="H56" s="58"/>
      <c r="I56" s="58"/>
    </row>
    <row r="57" spans="1:10" ht="25" customHeight="1" x14ac:dyDescent="0.5">
      <c r="A57" s="59" t="s">
        <v>138</v>
      </c>
      <c r="B57" s="57"/>
      <c r="C57" s="57"/>
      <c r="D57" s="57"/>
      <c r="E57" s="57"/>
      <c r="F57" s="57"/>
      <c r="G57" s="58"/>
      <c r="H57" s="58"/>
      <c r="I57" s="58"/>
    </row>
    <row r="58" spans="1:10" ht="43" customHeight="1" x14ac:dyDescent="0.5">
      <c r="A58" s="157" t="s">
        <v>163</v>
      </c>
      <c r="B58" s="25" t="s">
        <v>96</v>
      </c>
      <c r="C58" s="25" t="s">
        <v>139</v>
      </c>
      <c r="D58" s="25" t="s">
        <v>80</v>
      </c>
      <c r="E58" s="40" t="s">
        <v>214</v>
      </c>
      <c r="F58" s="40" t="s">
        <v>215</v>
      </c>
      <c r="G58" s="25" t="s">
        <v>81</v>
      </c>
      <c r="H58" s="40" t="s">
        <v>162</v>
      </c>
      <c r="I58" s="40" t="s">
        <v>83</v>
      </c>
      <c r="J58" s="49" t="s">
        <v>147</v>
      </c>
    </row>
    <row r="59" spans="1:10" ht="25" customHeight="1" x14ac:dyDescent="0.5">
      <c r="A59" s="157"/>
      <c r="B59" s="60"/>
      <c r="C59" s="61"/>
      <c r="D59" s="60"/>
      <c r="E59" s="60"/>
      <c r="F59" s="60"/>
      <c r="G59" s="60"/>
      <c r="H59" s="62"/>
      <c r="I59" s="41">
        <f>IF(AND(B59&lt;&gt;"",C59&lt;&gt;"",D59&lt;&gt;"",E59&lt;&gt;"",F59&lt;&gt;"",G59&lt;&gt;"",H59&lt;&gt;""),VLOOKUP(G59,通所リハビリテーション費!$D$27:$E$31,2,0),0)</f>
        <v>0</v>
      </c>
      <c r="J59" s="50">
        <f>((I59*H59)*0.1*10)/2</f>
        <v>0</v>
      </c>
    </row>
    <row r="60" spans="1:10" ht="25" customHeight="1" x14ac:dyDescent="0.5">
      <c r="A60" s="157"/>
      <c r="B60" s="60"/>
      <c r="C60" s="61"/>
      <c r="D60" s="60"/>
      <c r="E60" s="60"/>
      <c r="F60" s="60"/>
      <c r="G60" s="60"/>
      <c r="H60" s="62"/>
      <c r="I60" s="41">
        <f>IF(AND(B60&lt;&gt;"",C60&lt;&gt;"",D60&lt;&gt;"",E60&lt;&gt;"",F60&lt;&gt;"",G60&lt;&gt;"",H60&lt;&gt;""),VLOOKUP(G60,通所リハビリテーション費!$D$27:$E$31,2,0),0)</f>
        <v>0</v>
      </c>
      <c r="J60" s="50">
        <f t="shared" ref="J60:J63" si="10">((I60*H60)*0.1*10)/2</f>
        <v>0</v>
      </c>
    </row>
    <row r="61" spans="1:10" ht="25" customHeight="1" x14ac:dyDescent="0.5">
      <c r="A61" s="157"/>
      <c r="B61" s="60"/>
      <c r="C61" s="61"/>
      <c r="D61" s="60"/>
      <c r="E61" s="60"/>
      <c r="F61" s="60"/>
      <c r="G61" s="60"/>
      <c r="H61" s="62"/>
      <c r="I61" s="41">
        <f>IF(AND(B61&lt;&gt;"",C61&lt;&gt;"",D61&lt;&gt;"",E61&lt;&gt;"",F61&lt;&gt;"",G61&lt;&gt;"",H61&lt;&gt;""),VLOOKUP(G61,通所リハビリテーション費!$D$27:$E$31,2,0),0)</f>
        <v>0</v>
      </c>
      <c r="J61" s="50">
        <f t="shared" si="10"/>
        <v>0</v>
      </c>
    </row>
    <row r="62" spans="1:10" ht="25" customHeight="1" x14ac:dyDescent="0.5">
      <c r="A62" s="157"/>
      <c r="B62" s="60"/>
      <c r="C62" s="61"/>
      <c r="D62" s="60"/>
      <c r="E62" s="60"/>
      <c r="F62" s="60"/>
      <c r="G62" s="60"/>
      <c r="H62" s="62"/>
      <c r="I62" s="41">
        <f>IF(AND(B62&lt;&gt;"",C62&lt;&gt;"",D62&lt;&gt;"",E62&lt;&gt;"",F62&lt;&gt;"",G62&lt;&gt;"",H62&lt;&gt;""),VLOOKUP(G62,通所リハビリテーション費!$D$27:$E$31,2,0),0)</f>
        <v>0</v>
      </c>
      <c r="J62" s="50">
        <f t="shared" si="10"/>
        <v>0</v>
      </c>
    </row>
    <row r="63" spans="1:10" ht="25" customHeight="1" x14ac:dyDescent="0.5">
      <c r="A63" s="157"/>
      <c r="B63" s="60"/>
      <c r="C63" s="61"/>
      <c r="D63" s="60"/>
      <c r="E63" s="60"/>
      <c r="F63" s="60"/>
      <c r="G63" s="60"/>
      <c r="H63" s="62"/>
      <c r="I63" s="41">
        <f>IF(AND(B63&lt;&gt;"",C63&lt;&gt;"",D63&lt;&gt;"",E63&lt;&gt;"",F63&lt;&gt;"",G63&lt;&gt;"",H63&lt;&gt;""),VLOOKUP(G63,通所リハビリテーション費!$D$27:$E$31,2,0),0)</f>
        <v>0</v>
      </c>
      <c r="J63" s="50">
        <f t="shared" si="10"/>
        <v>0</v>
      </c>
    </row>
    <row r="64" spans="1:10" ht="25" customHeight="1" x14ac:dyDescent="0.5">
      <c r="A64" s="106" t="s">
        <v>86</v>
      </c>
      <c r="B64" s="107"/>
      <c r="C64" s="107"/>
      <c r="D64" s="107"/>
      <c r="E64" s="107"/>
      <c r="F64" s="107"/>
      <c r="G64" s="108"/>
      <c r="H64" s="42">
        <f>SUMIF(H59:H63,"&lt;&gt;#N/A")</f>
        <v>0</v>
      </c>
      <c r="I64" s="42">
        <f t="shared" ref="I64:J64" si="11">SUMIF(I59:I63,"&lt;&gt;#N/A")</f>
        <v>0</v>
      </c>
      <c r="J64" s="51">
        <f t="shared" si="11"/>
        <v>0</v>
      </c>
    </row>
    <row r="65" spans="1:10" ht="25" customHeight="1" x14ac:dyDescent="0.5">
      <c r="A65" s="23"/>
      <c r="B65" s="23"/>
      <c r="C65" s="23"/>
      <c r="D65" s="23"/>
      <c r="E65" s="23"/>
      <c r="F65" s="23"/>
      <c r="G65" s="23"/>
      <c r="H65" s="24"/>
      <c r="I65" s="24"/>
      <c r="J65" s="52"/>
    </row>
    <row r="66" spans="1:10" ht="25" customHeight="1" x14ac:dyDescent="0.5">
      <c r="A66" s="39" t="s">
        <v>88</v>
      </c>
    </row>
    <row r="67" spans="1:10" ht="25" customHeight="1" x14ac:dyDescent="0.5">
      <c r="A67" s="56" t="s">
        <v>141</v>
      </c>
    </row>
    <row r="68" spans="1:10" ht="43" customHeight="1" x14ac:dyDescent="0.5">
      <c r="A68" s="157" t="s">
        <v>164</v>
      </c>
      <c r="B68" s="25" t="s">
        <v>96</v>
      </c>
      <c r="C68" s="25" t="s">
        <v>97</v>
      </c>
      <c r="D68" s="25" t="s">
        <v>80</v>
      </c>
      <c r="E68" s="40" t="s">
        <v>214</v>
      </c>
      <c r="F68" s="40" t="s">
        <v>215</v>
      </c>
      <c r="G68" s="25" t="s">
        <v>81</v>
      </c>
      <c r="H68" s="40" t="s">
        <v>98</v>
      </c>
      <c r="I68" s="40" t="s">
        <v>83</v>
      </c>
      <c r="J68" s="49" t="s">
        <v>147</v>
      </c>
    </row>
    <row r="69" spans="1:10" ht="25" customHeight="1" x14ac:dyDescent="0.5">
      <c r="A69" s="157"/>
      <c r="B69" s="60"/>
      <c r="C69" s="61"/>
      <c r="D69" s="60"/>
      <c r="E69" s="60"/>
      <c r="F69" s="60"/>
      <c r="G69" s="60"/>
      <c r="H69" s="62"/>
      <c r="I69" s="41">
        <f>IF(AND(B69&lt;&gt;"",C69&lt;&gt;"",D69&lt;&gt;"",E69&lt;&gt;"",F69&lt;&gt;"",G69&lt;&gt;"",H69&lt;&gt;""),VLOOKUP(G69,通所リハビリテーション費!$D$34:$E$38,2,0),0)</f>
        <v>0</v>
      </c>
      <c r="J69" s="50">
        <f>(I69*H69)*0.1*10</f>
        <v>0</v>
      </c>
    </row>
    <row r="70" spans="1:10" ht="25" customHeight="1" x14ac:dyDescent="0.5">
      <c r="A70" s="157"/>
      <c r="B70" s="60"/>
      <c r="C70" s="61"/>
      <c r="D70" s="60"/>
      <c r="E70" s="60"/>
      <c r="F70" s="60"/>
      <c r="G70" s="60"/>
      <c r="H70" s="62"/>
      <c r="I70" s="41">
        <f>IF(AND(B70&lt;&gt;"",C70&lt;&gt;"",D70&lt;&gt;"",E70&lt;&gt;"",F70&lt;&gt;"",G70&lt;&gt;"",H70&lt;&gt;""),VLOOKUP(G70,通所リハビリテーション費!$D$34:$E$38,2,0),0)</f>
        <v>0</v>
      </c>
      <c r="J70" s="50">
        <f t="shared" ref="J70:J73" si="12">(I70*H70)*0.1*10</f>
        <v>0</v>
      </c>
    </row>
    <row r="71" spans="1:10" ht="25" customHeight="1" x14ac:dyDescent="0.5">
      <c r="A71" s="157"/>
      <c r="B71" s="60"/>
      <c r="C71" s="61"/>
      <c r="D71" s="60"/>
      <c r="E71" s="60"/>
      <c r="F71" s="60"/>
      <c r="G71" s="60"/>
      <c r="H71" s="62"/>
      <c r="I71" s="41">
        <f>IF(AND(B71&lt;&gt;"",C71&lt;&gt;"",D71&lt;&gt;"",E71&lt;&gt;"",F71&lt;&gt;"",G71&lt;&gt;"",H71&lt;&gt;""),VLOOKUP(G71,通所リハビリテーション費!$D$34:$E$38,2,0),0)</f>
        <v>0</v>
      </c>
      <c r="J71" s="50">
        <f t="shared" si="12"/>
        <v>0</v>
      </c>
    </row>
    <row r="72" spans="1:10" ht="25" customHeight="1" x14ac:dyDescent="0.5">
      <c r="A72" s="157"/>
      <c r="B72" s="60"/>
      <c r="C72" s="61"/>
      <c r="D72" s="60"/>
      <c r="E72" s="60"/>
      <c r="F72" s="60"/>
      <c r="G72" s="60"/>
      <c r="H72" s="62"/>
      <c r="I72" s="41">
        <f>IF(AND(B72&lt;&gt;"",C72&lt;&gt;"",D72&lt;&gt;"",E72&lt;&gt;"",F72&lt;&gt;"",G72&lt;&gt;"",H72&lt;&gt;""),VLOOKUP(G72,通所リハビリテーション費!$D$34:$E$38,2,0),0)</f>
        <v>0</v>
      </c>
      <c r="J72" s="50">
        <f t="shared" si="12"/>
        <v>0</v>
      </c>
    </row>
    <row r="73" spans="1:10" ht="25" customHeight="1" x14ac:dyDescent="0.5">
      <c r="A73" s="157"/>
      <c r="B73" s="60"/>
      <c r="C73" s="61"/>
      <c r="D73" s="60"/>
      <c r="E73" s="60"/>
      <c r="F73" s="60"/>
      <c r="G73" s="60"/>
      <c r="H73" s="62"/>
      <c r="I73" s="41">
        <f>IF(AND(B73&lt;&gt;"",C73&lt;&gt;"",D73&lt;&gt;"",E73&lt;&gt;"",F73&lt;&gt;"",G73&lt;&gt;"",H73&lt;&gt;""),VLOOKUP(G73,通所リハビリテーション費!$D$34:$E$38,2,0),0)</f>
        <v>0</v>
      </c>
      <c r="J73" s="50">
        <f t="shared" si="12"/>
        <v>0</v>
      </c>
    </row>
    <row r="74" spans="1:10" ht="25" customHeight="1" x14ac:dyDescent="0.5">
      <c r="A74" s="157"/>
      <c r="B74" s="60"/>
      <c r="C74" s="61"/>
      <c r="D74" s="60"/>
      <c r="E74" s="60"/>
      <c r="F74" s="60"/>
      <c r="G74" s="60"/>
      <c r="H74" s="62"/>
      <c r="I74" s="41">
        <f>IF(AND(B74&lt;&gt;"",C74&lt;&gt;"",D74&lt;&gt;"",E74&lt;&gt;"",F74&lt;&gt;"",G74&lt;&gt;"",H74&lt;&gt;""),VLOOKUP(G74,通所リハビリテーション費!$D$34:$E$38,2,0),0)</f>
        <v>0</v>
      </c>
      <c r="J74" s="50">
        <f>(I74*H74)*0.1*10</f>
        <v>0</v>
      </c>
    </row>
    <row r="75" spans="1:10" ht="25" customHeight="1" x14ac:dyDescent="0.5">
      <c r="A75" s="157"/>
      <c r="B75" s="60"/>
      <c r="C75" s="61"/>
      <c r="D75" s="60"/>
      <c r="E75" s="60"/>
      <c r="F75" s="60"/>
      <c r="G75" s="60"/>
      <c r="H75" s="62"/>
      <c r="I75" s="41">
        <f>IF(AND(B75&lt;&gt;"",C75&lt;&gt;"",D75&lt;&gt;"",E75&lt;&gt;"",F75&lt;&gt;"",G75&lt;&gt;"",H75&lt;&gt;""),VLOOKUP(G75,通所リハビリテーション費!$D$34:$E$38,2,0),0)</f>
        <v>0</v>
      </c>
      <c r="J75" s="50">
        <f t="shared" ref="J75:J78" si="13">(I75*H75)*0.1*10</f>
        <v>0</v>
      </c>
    </row>
    <row r="76" spans="1:10" ht="25" customHeight="1" x14ac:dyDescent="0.5">
      <c r="A76" s="157"/>
      <c r="B76" s="60"/>
      <c r="C76" s="61"/>
      <c r="D76" s="60"/>
      <c r="E76" s="60"/>
      <c r="F76" s="60"/>
      <c r="G76" s="60"/>
      <c r="H76" s="62"/>
      <c r="I76" s="41">
        <f>IF(AND(B76&lt;&gt;"",C76&lt;&gt;"",D76&lt;&gt;"",E76&lt;&gt;"",F76&lt;&gt;"",G76&lt;&gt;"",H76&lt;&gt;""),VLOOKUP(G76,通所リハビリテーション費!$D$34:$E$38,2,0),0)</f>
        <v>0</v>
      </c>
      <c r="J76" s="50">
        <f t="shared" si="13"/>
        <v>0</v>
      </c>
    </row>
    <row r="77" spans="1:10" ht="25" customHeight="1" x14ac:dyDescent="0.5">
      <c r="A77" s="157"/>
      <c r="B77" s="60"/>
      <c r="C77" s="61"/>
      <c r="D77" s="60"/>
      <c r="E77" s="60"/>
      <c r="F77" s="60"/>
      <c r="G77" s="60"/>
      <c r="H77" s="62"/>
      <c r="I77" s="41">
        <f>IF(AND(B77&lt;&gt;"",C77&lt;&gt;"",D77&lt;&gt;"",E77&lt;&gt;"",F77&lt;&gt;"",G77&lt;&gt;"",H77&lt;&gt;""),VLOOKUP(G77,通所リハビリテーション費!$D$34:$E$38,2,0),0)</f>
        <v>0</v>
      </c>
      <c r="J77" s="50">
        <f t="shared" si="13"/>
        <v>0</v>
      </c>
    </row>
    <row r="78" spans="1:10" ht="25" customHeight="1" x14ac:dyDescent="0.5">
      <c r="A78" s="157"/>
      <c r="B78" s="60"/>
      <c r="C78" s="61"/>
      <c r="D78" s="60"/>
      <c r="E78" s="60"/>
      <c r="F78" s="60"/>
      <c r="G78" s="60"/>
      <c r="H78" s="62"/>
      <c r="I78" s="41">
        <f>IF(AND(B78&lt;&gt;"",C78&lt;&gt;"",D78&lt;&gt;"",E78&lt;&gt;"",F78&lt;&gt;"",G78&lt;&gt;"",H78&lt;&gt;""),VLOOKUP(G78,通所リハビリテーション費!$D$34:$E$38,2,0),0)</f>
        <v>0</v>
      </c>
      <c r="J78" s="50">
        <f t="shared" si="13"/>
        <v>0</v>
      </c>
    </row>
    <row r="79" spans="1:10" ht="25" customHeight="1" x14ac:dyDescent="0.5">
      <c r="A79" s="106" t="s">
        <v>86</v>
      </c>
      <c r="B79" s="107"/>
      <c r="C79" s="107"/>
      <c r="D79" s="107"/>
      <c r="E79" s="107"/>
      <c r="F79" s="107"/>
      <c r="G79" s="108"/>
      <c r="H79" s="42">
        <f>SUMIF(H69:H78,"&lt;&gt;#N/A")</f>
        <v>0</v>
      </c>
      <c r="I79" s="42">
        <f t="shared" ref="I79:J79" si="14">SUMIF(I69:I78,"&lt;&gt;#N/A")</f>
        <v>0</v>
      </c>
      <c r="J79" s="51">
        <f t="shared" si="14"/>
        <v>0</v>
      </c>
    </row>
    <row r="80" spans="1:10" ht="25" customHeight="1" x14ac:dyDescent="0.5">
      <c r="A80" s="57"/>
      <c r="B80" s="57"/>
      <c r="C80" s="57"/>
      <c r="D80" s="57"/>
      <c r="E80" s="57"/>
      <c r="F80" s="57"/>
      <c r="G80" s="58"/>
      <c r="H80" s="58"/>
      <c r="I80" s="58"/>
    </row>
    <row r="81" spans="1:10" ht="25" customHeight="1" x14ac:dyDescent="0.5">
      <c r="A81" s="59" t="s">
        <v>138</v>
      </c>
      <c r="B81" s="57"/>
      <c r="C81" s="57"/>
      <c r="D81" s="57"/>
      <c r="E81" s="57"/>
      <c r="F81" s="57"/>
      <c r="G81" s="58"/>
      <c r="H81" s="58"/>
      <c r="I81" s="58"/>
    </row>
    <row r="82" spans="1:10" ht="43" customHeight="1" x14ac:dyDescent="0.5">
      <c r="A82" s="157" t="s">
        <v>164</v>
      </c>
      <c r="B82" s="25" t="s">
        <v>96</v>
      </c>
      <c r="C82" s="25" t="s">
        <v>139</v>
      </c>
      <c r="D82" s="25" t="s">
        <v>80</v>
      </c>
      <c r="E82" s="40" t="s">
        <v>214</v>
      </c>
      <c r="F82" s="40" t="s">
        <v>215</v>
      </c>
      <c r="G82" s="25" t="s">
        <v>81</v>
      </c>
      <c r="H82" s="40" t="s">
        <v>162</v>
      </c>
      <c r="I82" s="40" t="s">
        <v>83</v>
      </c>
      <c r="J82" s="49" t="s">
        <v>147</v>
      </c>
    </row>
    <row r="83" spans="1:10" ht="25" customHeight="1" x14ac:dyDescent="0.5">
      <c r="A83" s="157"/>
      <c r="B83" s="60"/>
      <c r="C83" s="61"/>
      <c r="D83" s="60"/>
      <c r="E83" s="60"/>
      <c r="F83" s="60"/>
      <c r="G83" s="60"/>
      <c r="H83" s="62"/>
      <c r="I83" s="41">
        <f>IF(AND(B83&lt;&gt;"",C83&lt;&gt;"",D83&lt;&gt;"",E83&lt;&gt;"",F83&lt;&gt;"",G83&lt;&gt;"",H83&lt;&gt;""),VLOOKUP(G83,通所リハビリテーション費!$D$34:$E$38,2,0),0)</f>
        <v>0</v>
      </c>
      <c r="J83" s="50">
        <f>((I83*H83)*0.1*10)/2</f>
        <v>0</v>
      </c>
    </row>
    <row r="84" spans="1:10" ht="25" customHeight="1" x14ac:dyDescent="0.5">
      <c r="A84" s="157"/>
      <c r="B84" s="60"/>
      <c r="C84" s="61"/>
      <c r="D84" s="60"/>
      <c r="E84" s="60"/>
      <c r="F84" s="60"/>
      <c r="G84" s="60"/>
      <c r="H84" s="62"/>
      <c r="I84" s="41">
        <f>IF(AND(B84&lt;&gt;"",C84&lt;&gt;"",D84&lt;&gt;"",E84&lt;&gt;"",F84&lt;&gt;"",G84&lt;&gt;"",H84&lt;&gt;""),VLOOKUP(G84,通所リハビリテーション費!$D$34:$E$38,2,0),0)</f>
        <v>0</v>
      </c>
      <c r="J84" s="50">
        <f t="shared" ref="J84:J87" si="15">((I84*H84)*0.1*10)/2</f>
        <v>0</v>
      </c>
    </row>
    <row r="85" spans="1:10" ht="25" customHeight="1" x14ac:dyDescent="0.5">
      <c r="A85" s="157"/>
      <c r="B85" s="60"/>
      <c r="C85" s="61"/>
      <c r="D85" s="60"/>
      <c r="E85" s="60"/>
      <c r="F85" s="60"/>
      <c r="G85" s="60"/>
      <c r="H85" s="62"/>
      <c r="I85" s="41">
        <f>IF(AND(B85&lt;&gt;"",C85&lt;&gt;"",D85&lt;&gt;"",E85&lt;&gt;"",F85&lt;&gt;"",G85&lt;&gt;"",H85&lt;&gt;""),VLOOKUP(G85,通所リハビリテーション費!$D$34:$E$38,2,0),0)</f>
        <v>0</v>
      </c>
      <c r="J85" s="50">
        <f t="shared" si="15"/>
        <v>0</v>
      </c>
    </row>
    <row r="86" spans="1:10" ht="25" customHeight="1" x14ac:dyDescent="0.5">
      <c r="A86" s="157"/>
      <c r="B86" s="60"/>
      <c r="C86" s="61"/>
      <c r="D86" s="60"/>
      <c r="E86" s="60"/>
      <c r="F86" s="60"/>
      <c r="G86" s="60"/>
      <c r="H86" s="62"/>
      <c r="I86" s="41">
        <f>IF(AND(B86&lt;&gt;"",C86&lt;&gt;"",D86&lt;&gt;"",E86&lt;&gt;"",F86&lt;&gt;"",G86&lt;&gt;"",H86&lt;&gt;""),VLOOKUP(G86,通所リハビリテーション費!$D$34:$E$38,2,0),0)</f>
        <v>0</v>
      </c>
      <c r="J86" s="50">
        <f t="shared" si="15"/>
        <v>0</v>
      </c>
    </row>
    <row r="87" spans="1:10" ht="25" customHeight="1" x14ac:dyDescent="0.5">
      <c r="A87" s="157"/>
      <c r="B87" s="60"/>
      <c r="C87" s="61"/>
      <c r="D87" s="60"/>
      <c r="E87" s="60"/>
      <c r="F87" s="60"/>
      <c r="G87" s="60"/>
      <c r="H87" s="62"/>
      <c r="I87" s="41">
        <f>IF(AND(B87&lt;&gt;"",C87&lt;&gt;"",D87&lt;&gt;"",E87&lt;&gt;"",F87&lt;&gt;"",G87&lt;&gt;"",H87&lt;&gt;""),VLOOKUP(G87,通所リハビリテーション費!$D$34:$E$38,2,0),0)</f>
        <v>0</v>
      </c>
      <c r="J87" s="50">
        <f t="shared" si="15"/>
        <v>0</v>
      </c>
    </row>
    <row r="88" spans="1:10" ht="25" customHeight="1" x14ac:dyDescent="0.5">
      <c r="A88" s="106" t="s">
        <v>86</v>
      </c>
      <c r="B88" s="107"/>
      <c r="C88" s="107"/>
      <c r="D88" s="107"/>
      <c r="E88" s="107"/>
      <c r="F88" s="107"/>
      <c r="G88" s="108"/>
      <c r="H88" s="42">
        <f>SUMIF(H83:H87,"&lt;&gt;#N/A")</f>
        <v>0</v>
      </c>
      <c r="I88" s="42">
        <f t="shared" ref="I88:J88" si="16">SUMIF(I83:I87,"&lt;&gt;#N/A")</f>
        <v>0</v>
      </c>
      <c r="J88" s="51">
        <f t="shared" si="16"/>
        <v>0</v>
      </c>
    </row>
    <row r="89" spans="1:10" ht="25" customHeight="1" x14ac:dyDescent="0.5">
      <c r="A89" s="23"/>
      <c r="B89" s="23"/>
      <c r="C89" s="23"/>
      <c r="D89" s="23"/>
      <c r="E89" s="23"/>
      <c r="F89" s="23"/>
      <c r="G89" s="23"/>
      <c r="H89" s="24"/>
      <c r="I89" s="24"/>
      <c r="J89" s="52"/>
    </row>
    <row r="90" spans="1:10" ht="25" customHeight="1" x14ac:dyDescent="0.5">
      <c r="A90" s="39" t="s">
        <v>89</v>
      </c>
    </row>
    <row r="91" spans="1:10" ht="25" customHeight="1" x14ac:dyDescent="0.5">
      <c r="A91" s="56" t="s">
        <v>141</v>
      </c>
    </row>
    <row r="92" spans="1:10" ht="43" customHeight="1" x14ac:dyDescent="0.5">
      <c r="A92" s="157" t="s">
        <v>165</v>
      </c>
      <c r="B92" s="25" t="s">
        <v>96</v>
      </c>
      <c r="C92" s="25" t="s">
        <v>97</v>
      </c>
      <c r="D92" s="25" t="s">
        <v>80</v>
      </c>
      <c r="E92" s="40" t="s">
        <v>214</v>
      </c>
      <c r="F92" s="40" t="s">
        <v>215</v>
      </c>
      <c r="G92" s="25" t="s">
        <v>81</v>
      </c>
      <c r="H92" s="40" t="s">
        <v>98</v>
      </c>
      <c r="I92" s="40" t="s">
        <v>83</v>
      </c>
      <c r="J92" s="49" t="s">
        <v>147</v>
      </c>
    </row>
    <row r="93" spans="1:10" ht="25" customHeight="1" x14ac:dyDescent="0.5">
      <c r="A93" s="157"/>
      <c r="B93" s="60"/>
      <c r="C93" s="61"/>
      <c r="D93" s="60"/>
      <c r="E93" s="60"/>
      <c r="F93" s="60"/>
      <c r="G93" s="60"/>
      <c r="H93" s="62"/>
      <c r="I93" s="41">
        <f>IF(AND(B93&lt;&gt;"",C93&lt;&gt;"",D93&lt;&gt;"",E93&lt;&gt;"",F93&lt;&gt;"",G93&lt;&gt;"",H93&lt;&gt;""),VLOOKUP(G93,通所リハビリテーション費!$D$41:$E$45,2,0),0)</f>
        <v>0</v>
      </c>
      <c r="J93" s="50">
        <f>(I93*H93)*0.1*10</f>
        <v>0</v>
      </c>
    </row>
    <row r="94" spans="1:10" ht="25" customHeight="1" x14ac:dyDescent="0.5">
      <c r="A94" s="157"/>
      <c r="B94" s="60"/>
      <c r="C94" s="61"/>
      <c r="D94" s="60"/>
      <c r="E94" s="60"/>
      <c r="F94" s="60"/>
      <c r="G94" s="60"/>
      <c r="H94" s="62"/>
      <c r="I94" s="41">
        <f>IF(AND(B94&lt;&gt;"",C94&lt;&gt;"",D94&lt;&gt;"",E94&lt;&gt;"",F94&lt;&gt;"",G94&lt;&gt;"",H94&lt;&gt;""),VLOOKUP(G94,通所リハビリテーション費!$D$41:$E$45,2,0),0)</f>
        <v>0</v>
      </c>
      <c r="J94" s="50">
        <f t="shared" ref="J94:J97" si="17">(I94*H94)*0.1*10</f>
        <v>0</v>
      </c>
    </row>
    <row r="95" spans="1:10" ht="25" customHeight="1" x14ac:dyDescent="0.5">
      <c r="A95" s="157"/>
      <c r="B95" s="60"/>
      <c r="C95" s="61"/>
      <c r="D95" s="60"/>
      <c r="E95" s="60"/>
      <c r="F95" s="60"/>
      <c r="G95" s="60"/>
      <c r="H95" s="62"/>
      <c r="I95" s="41">
        <f>IF(AND(B95&lt;&gt;"",C95&lt;&gt;"",D95&lt;&gt;"",E95&lt;&gt;"",F95&lt;&gt;"",G95&lt;&gt;"",H95&lt;&gt;""),VLOOKUP(G95,通所リハビリテーション費!$D$41:$E$45,2,0),0)</f>
        <v>0</v>
      </c>
      <c r="J95" s="50">
        <f t="shared" si="17"/>
        <v>0</v>
      </c>
    </row>
    <row r="96" spans="1:10" ht="25" customHeight="1" x14ac:dyDescent="0.5">
      <c r="A96" s="157"/>
      <c r="B96" s="60"/>
      <c r="C96" s="61"/>
      <c r="D96" s="60"/>
      <c r="E96" s="60"/>
      <c r="F96" s="60"/>
      <c r="G96" s="60"/>
      <c r="H96" s="62"/>
      <c r="I96" s="41">
        <f>IF(AND(B96&lt;&gt;"",C96&lt;&gt;"",D96&lt;&gt;"",E96&lt;&gt;"",F96&lt;&gt;"",G96&lt;&gt;"",H96&lt;&gt;""),VLOOKUP(G96,通所リハビリテーション費!$D$41:$E$45,2,0),0)</f>
        <v>0</v>
      </c>
      <c r="J96" s="50">
        <f t="shared" si="17"/>
        <v>0</v>
      </c>
    </row>
    <row r="97" spans="1:10" ht="25" customHeight="1" x14ac:dyDescent="0.5">
      <c r="A97" s="157"/>
      <c r="B97" s="60"/>
      <c r="C97" s="61"/>
      <c r="D97" s="60"/>
      <c r="E97" s="60"/>
      <c r="F97" s="60"/>
      <c r="G97" s="60"/>
      <c r="H97" s="62"/>
      <c r="I97" s="41">
        <f>IF(AND(B97&lt;&gt;"",C97&lt;&gt;"",D97&lt;&gt;"",E97&lt;&gt;"",F97&lt;&gt;"",G97&lt;&gt;"",H97&lt;&gt;""),VLOOKUP(G97,通所リハビリテーション費!$D$41:$E$45,2,0),0)</f>
        <v>0</v>
      </c>
      <c r="J97" s="50">
        <f t="shared" si="17"/>
        <v>0</v>
      </c>
    </row>
    <row r="98" spans="1:10" ht="25" customHeight="1" x14ac:dyDescent="0.5">
      <c r="A98" s="157"/>
      <c r="B98" s="60"/>
      <c r="C98" s="61"/>
      <c r="D98" s="60"/>
      <c r="E98" s="60"/>
      <c r="F98" s="60"/>
      <c r="G98" s="60"/>
      <c r="H98" s="62"/>
      <c r="I98" s="41">
        <f>IF(AND(B98&lt;&gt;"",C98&lt;&gt;"",D98&lt;&gt;"",E98&lt;&gt;"",F98&lt;&gt;"",G98&lt;&gt;"",H98&lt;&gt;""),VLOOKUP(G98,通所リハビリテーション費!$D$41:$E$45,2,0),0)</f>
        <v>0</v>
      </c>
      <c r="J98" s="50">
        <f>(I98*H98)*0.1*10</f>
        <v>0</v>
      </c>
    </row>
    <row r="99" spans="1:10" ht="25" customHeight="1" x14ac:dyDescent="0.5">
      <c r="A99" s="157"/>
      <c r="B99" s="60"/>
      <c r="C99" s="61"/>
      <c r="D99" s="60"/>
      <c r="E99" s="60"/>
      <c r="F99" s="60"/>
      <c r="G99" s="60"/>
      <c r="H99" s="62"/>
      <c r="I99" s="41">
        <f>IF(AND(B99&lt;&gt;"",C99&lt;&gt;"",D99&lt;&gt;"",E99&lt;&gt;"",F99&lt;&gt;"",G99&lt;&gt;"",H99&lt;&gt;""),VLOOKUP(G99,通所リハビリテーション費!$D$41:$E$45,2,0),0)</f>
        <v>0</v>
      </c>
      <c r="J99" s="50">
        <f t="shared" ref="J99:J102" si="18">(I99*H99)*0.1*10</f>
        <v>0</v>
      </c>
    </row>
    <row r="100" spans="1:10" ht="25" customHeight="1" x14ac:dyDescent="0.5">
      <c r="A100" s="157"/>
      <c r="B100" s="60"/>
      <c r="C100" s="61"/>
      <c r="D100" s="60"/>
      <c r="E100" s="60"/>
      <c r="F100" s="60"/>
      <c r="G100" s="60"/>
      <c r="H100" s="62"/>
      <c r="I100" s="41">
        <f>IF(AND(B100&lt;&gt;"",C100&lt;&gt;"",D100&lt;&gt;"",E100&lt;&gt;"",F100&lt;&gt;"",G100&lt;&gt;"",H100&lt;&gt;""),VLOOKUP(G100,通所リハビリテーション費!$D$41:$E$45,2,0),0)</f>
        <v>0</v>
      </c>
      <c r="J100" s="50">
        <f t="shared" si="18"/>
        <v>0</v>
      </c>
    </row>
    <row r="101" spans="1:10" ht="25" customHeight="1" x14ac:dyDescent="0.5">
      <c r="A101" s="157"/>
      <c r="B101" s="60"/>
      <c r="C101" s="61"/>
      <c r="D101" s="60"/>
      <c r="E101" s="60"/>
      <c r="F101" s="60"/>
      <c r="G101" s="60"/>
      <c r="H101" s="62"/>
      <c r="I101" s="41">
        <f>IF(AND(B101&lt;&gt;"",C101&lt;&gt;"",D101&lt;&gt;"",E101&lt;&gt;"",F101&lt;&gt;"",G101&lt;&gt;"",H101&lt;&gt;""),VLOOKUP(G101,通所リハビリテーション費!$D$41:$E$45,2,0),0)</f>
        <v>0</v>
      </c>
      <c r="J101" s="50">
        <f t="shared" si="18"/>
        <v>0</v>
      </c>
    </row>
    <row r="102" spans="1:10" ht="25" customHeight="1" x14ac:dyDescent="0.5">
      <c r="A102" s="157"/>
      <c r="B102" s="60"/>
      <c r="C102" s="61"/>
      <c r="D102" s="60"/>
      <c r="E102" s="60"/>
      <c r="F102" s="60"/>
      <c r="G102" s="60"/>
      <c r="H102" s="62"/>
      <c r="I102" s="41">
        <f>IF(AND(B102&lt;&gt;"",C102&lt;&gt;"",D102&lt;&gt;"",E102&lt;&gt;"",F102&lt;&gt;"",G102&lt;&gt;"",H102&lt;&gt;""),VLOOKUP(G102,通所リハビリテーション費!$D$41:$E$45,2,0),0)</f>
        <v>0</v>
      </c>
      <c r="J102" s="50">
        <f t="shared" si="18"/>
        <v>0</v>
      </c>
    </row>
    <row r="103" spans="1:10" ht="25" customHeight="1" x14ac:dyDescent="0.5">
      <c r="A103" s="106" t="s">
        <v>86</v>
      </c>
      <c r="B103" s="107"/>
      <c r="C103" s="107"/>
      <c r="D103" s="107"/>
      <c r="E103" s="107"/>
      <c r="F103" s="107"/>
      <c r="G103" s="108"/>
      <c r="H103" s="42">
        <f>SUMIF(H93:H102,"&lt;&gt;#N/A")</f>
        <v>0</v>
      </c>
      <c r="I103" s="42">
        <f t="shared" ref="I103:J103" si="19">SUMIF(I93:I102,"&lt;&gt;#N/A")</f>
        <v>0</v>
      </c>
      <c r="J103" s="51">
        <f t="shared" si="19"/>
        <v>0</v>
      </c>
    </row>
    <row r="104" spans="1:10" ht="25" customHeight="1" x14ac:dyDescent="0.5">
      <c r="A104" s="57"/>
      <c r="B104" s="57"/>
      <c r="C104" s="57"/>
      <c r="D104" s="57"/>
      <c r="E104" s="57"/>
      <c r="F104" s="57"/>
      <c r="G104" s="58"/>
      <c r="H104" s="58"/>
      <c r="I104" s="58"/>
    </row>
    <row r="105" spans="1:10" ht="25" customHeight="1" x14ac:dyDescent="0.5">
      <c r="A105" s="59" t="s">
        <v>138</v>
      </c>
      <c r="B105" s="57"/>
      <c r="C105" s="57"/>
      <c r="D105" s="57"/>
      <c r="E105" s="57"/>
      <c r="F105" s="57"/>
      <c r="G105" s="58"/>
      <c r="H105" s="58"/>
      <c r="I105" s="58"/>
    </row>
    <row r="106" spans="1:10" ht="43" customHeight="1" x14ac:dyDescent="0.5">
      <c r="A106" s="157" t="s">
        <v>165</v>
      </c>
      <c r="B106" s="25" t="s">
        <v>96</v>
      </c>
      <c r="C106" s="25" t="s">
        <v>139</v>
      </c>
      <c r="D106" s="25" t="s">
        <v>80</v>
      </c>
      <c r="E106" s="40" t="s">
        <v>214</v>
      </c>
      <c r="F106" s="40" t="s">
        <v>215</v>
      </c>
      <c r="G106" s="25" t="s">
        <v>81</v>
      </c>
      <c r="H106" s="40" t="s">
        <v>162</v>
      </c>
      <c r="I106" s="40" t="s">
        <v>83</v>
      </c>
      <c r="J106" s="49" t="s">
        <v>147</v>
      </c>
    </row>
    <row r="107" spans="1:10" ht="25" customHeight="1" x14ac:dyDescent="0.5">
      <c r="A107" s="157"/>
      <c r="B107" s="60"/>
      <c r="C107" s="61"/>
      <c r="D107" s="60"/>
      <c r="E107" s="60"/>
      <c r="F107" s="60"/>
      <c r="G107" s="60"/>
      <c r="H107" s="62"/>
      <c r="I107" s="41">
        <f>IF(AND(B107&lt;&gt;"",C107&lt;&gt;"",D107&lt;&gt;"",E107&lt;&gt;"",F107&lt;&gt;"",G107&lt;&gt;"",H107&lt;&gt;""),VLOOKUP(G107,通所リハビリテーション費!$D$41:$E$45,2,0),0)</f>
        <v>0</v>
      </c>
      <c r="J107" s="50">
        <f>((I107*H107)*0.1*10)/2</f>
        <v>0</v>
      </c>
    </row>
    <row r="108" spans="1:10" ht="25" customHeight="1" x14ac:dyDescent="0.5">
      <c r="A108" s="157"/>
      <c r="B108" s="60"/>
      <c r="C108" s="61"/>
      <c r="D108" s="60"/>
      <c r="E108" s="60"/>
      <c r="F108" s="60"/>
      <c r="G108" s="60"/>
      <c r="H108" s="62"/>
      <c r="I108" s="41">
        <f>IF(AND(B108&lt;&gt;"",C108&lt;&gt;"",D108&lt;&gt;"",E108&lt;&gt;"",F108&lt;&gt;"",G108&lt;&gt;"",H108&lt;&gt;""),VLOOKUP(G108,通所リハビリテーション費!$D$41:$E$45,2,0),0)</f>
        <v>0</v>
      </c>
      <c r="J108" s="50">
        <f t="shared" ref="J108:J111" si="20">((I108*H108)*0.1*10)/2</f>
        <v>0</v>
      </c>
    </row>
    <row r="109" spans="1:10" ht="25" customHeight="1" x14ac:dyDescent="0.5">
      <c r="A109" s="157"/>
      <c r="B109" s="60"/>
      <c r="C109" s="61"/>
      <c r="D109" s="60"/>
      <c r="E109" s="60"/>
      <c r="F109" s="60"/>
      <c r="G109" s="60"/>
      <c r="H109" s="62"/>
      <c r="I109" s="41">
        <f>IF(AND(B109&lt;&gt;"",C109&lt;&gt;"",D109&lt;&gt;"",E109&lt;&gt;"",F109&lt;&gt;"",G109&lt;&gt;"",H109&lt;&gt;""),VLOOKUP(G109,通所リハビリテーション費!$D$41:$E$45,2,0),0)</f>
        <v>0</v>
      </c>
      <c r="J109" s="50">
        <f t="shared" si="20"/>
        <v>0</v>
      </c>
    </row>
    <row r="110" spans="1:10" ht="25" customHeight="1" x14ac:dyDescent="0.5">
      <c r="A110" s="157"/>
      <c r="B110" s="60"/>
      <c r="C110" s="61"/>
      <c r="D110" s="60"/>
      <c r="E110" s="60"/>
      <c r="F110" s="60"/>
      <c r="G110" s="60"/>
      <c r="H110" s="62"/>
      <c r="I110" s="41">
        <f>IF(AND(B110&lt;&gt;"",C110&lt;&gt;"",D110&lt;&gt;"",E110&lt;&gt;"",F110&lt;&gt;"",G110&lt;&gt;"",H110&lt;&gt;""),VLOOKUP(G110,通所リハビリテーション費!$D$41:$E$45,2,0),0)</f>
        <v>0</v>
      </c>
      <c r="J110" s="50">
        <f t="shared" si="20"/>
        <v>0</v>
      </c>
    </row>
    <row r="111" spans="1:10" ht="25" customHeight="1" x14ac:dyDescent="0.5">
      <c r="A111" s="157"/>
      <c r="B111" s="60"/>
      <c r="C111" s="61"/>
      <c r="D111" s="60"/>
      <c r="E111" s="60"/>
      <c r="F111" s="60"/>
      <c r="G111" s="60"/>
      <c r="H111" s="62"/>
      <c r="I111" s="41">
        <f>IF(AND(B111&lt;&gt;"",C111&lt;&gt;"",D111&lt;&gt;"",E111&lt;&gt;"",F111&lt;&gt;"",G111&lt;&gt;"",H111&lt;&gt;""),VLOOKUP(G111,通所リハビリテーション費!$D$41:$E$45,2,0),0)</f>
        <v>0</v>
      </c>
      <c r="J111" s="50">
        <f t="shared" si="20"/>
        <v>0</v>
      </c>
    </row>
    <row r="112" spans="1:10" ht="25" customHeight="1" x14ac:dyDescent="0.5">
      <c r="A112" s="106" t="s">
        <v>86</v>
      </c>
      <c r="B112" s="107"/>
      <c r="C112" s="107"/>
      <c r="D112" s="107"/>
      <c r="E112" s="107"/>
      <c r="F112" s="107"/>
      <c r="G112" s="108"/>
      <c r="H112" s="42">
        <f>SUMIF(H107:H111,"&lt;&gt;#N/A")</f>
        <v>0</v>
      </c>
      <c r="I112" s="42">
        <f t="shared" ref="I112:J112" si="21">SUMIF(I107:I111,"&lt;&gt;#N/A")</f>
        <v>0</v>
      </c>
      <c r="J112" s="51">
        <f t="shared" si="21"/>
        <v>0</v>
      </c>
    </row>
    <row r="113" spans="1:10" ht="25" customHeight="1" x14ac:dyDescent="0.5">
      <c r="A113" s="23"/>
      <c r="B113" s="23"/>
      <c r="C113" s="23"/>
      <c r="D113" s="23"/>
      <c r="E113" s="23"/>
      <c r="F113" s="23"/>
      <c r="G113" s="23"/>
      <c r="H113" s="24"/>
      <c r="I113" s="24"/>
      <c r="J113" s="52"/>
    </row>
    <row r="114" spans="1:10" ht="25" customHeight="1" x14ac:dyDescent="0.5">
      <c r="A114" s="39" t="s">
        <v>90</v>
      </c>
    </row>
    <row r="115" spans="1:10" ht="25" customHeight="1" x14ac:dyDescent="0.5">
      <c r="A115" s="56" t="s">
        <v>141</v>
      </c>
    </row>
    <row r="116" spans="1:10" ht="43" customHeight="1" x14ac:dyDescent="0.5">
      <c r="A116" s="157" t="s">
        <v>166</v>
      </c>
      <c r="B116" s="25" t="s">
        <v>96</v>
      </c>
      <c r="C116" s="25" t="s">
        <v>97</v>
      </c>
      <c r="D116" s="25" t="s">
        <v>80</v>
      </c>
      <c r="E116" s="40" t="s">
        <v>214</v>
      </c>
      <c r="F116" s="40" t="s">
        <v>215</v>
      </c>
      <c r="G116" s="25" t="s">
        <v>81</v>
      </c>
      <c r="H116" s="40" t="s">
        <v>98</v>
      </c>
      <c r="I116" s="40" t="s">
        <v>83</v>
      </c>
      <c r="J116" s="49" t="s">
        <v>147</v>
      </c>
    </row>
    <row r="117" spans="1:10" ht="25" customHeight="1" x14ac:dyDescent="0.5">
      <c r="A117" s="157"/>
      <c r="B117" s="60"/>
      <c r="C117" s="61"/>
      <c r="D117" s="60"/>
      <c r="E117" s="60"/>
      <c r="F117" s="60"/>
      <c r="G117" s="60"/>
      <c r="H117" s="62"/>
      <c r="I117" s="41">
        <f>IF(AND(B117&lt;&gt;"",C117&lt;&gt;"",D117&lt;&gt;"",E117&lt;&gt;"",F117&lt;&gt;"",G117&lt;&gt;"",H117&lt;&gt;""),VLOOKUP(G117,通所リハビリテーション費!$D$48:$E$52,2,0),0)</f>
        <v>0</v>
      </c>
      <c r="J117" s="50">
        <f>(I117*H117)*0.1*10</f>
        <v>0</v>
      </c>
    </row>
    <row r="118" spans="1:10" ht="25" customHeight="1" x14ac:dyDescent="0.5">
      <c r="A118" s="157"/>
      <c r="B118" s="60"/>
      <c r="C118" s="61"/>
      <c r="D118" s="60"/>
      <c r="E118" s="60"/>
      <c r="F118" s="60"/>
      <c r="G118" s="60"/>
      <c r="H118" s="62"/>
      <c r="I118" s="41">
        <f>IF(AND(B118&lt;&gt;"",C118&lt;&gt;"",D118&lt;&gt;"",E118&lt;&gt;"",F118&lt;&gt;"",G118&lt;&gt;"",H118&lt;&gt;""),VLOOKUP(G118,通所リハビリテーション費!$D$48:$E$52,2,0),0)</f>
        <v>0</v>
      </c>
      <c r="J118" s="50">
        <f t="shared" ref="J118:J121" si="22">(I118*H118)*0.1*10</f>
        <v>0</v>
      </c>
    </row>
    <row r="119" spans="1:10" ht="25" customHeight="1" x14ac:dyDescent="0.5">
      <c r="A119" s="157"/>
      <c r="B119" s="60"/>
      <c r="C119" s="61"/>
      <c r="D119" s="60"/>
      <c r="E119" s="60"/>
      <c r="F119" s="60"/>
      <c r="G119" s="60"/>
      <c r="H119" s="62"/>
      <c r="I119" s="41">
        <f>IF(AND(B119&lt;&gt;"",C119&lt;&gt;"",D119&lt;&gt;"",E119&lt;&gt;"",F119&lt;&gt;"",G119&lt;&gt;"",H119&lt;&gt;""),VLOOKUP(G119,通所リハビリテーション費!$D$48:$E$52,2,0),0)</f>
        <v>0</v>
      </c>
      <c r="J119" s="50">
        <f t="shared" si="22"/>
        <v>0</v>
      </c>
    </row>
    <row r="120" spans="1:10" ht="25" customHeight="1" x14ac:dyDescent="0.5">
      <c r="A120" s="157"/>
      <c r="B120" s="60"/>
      <c r="C120" s="61"/>
      <c r="D120" s="60"/>
      <c r="E120" s="60"/>
      <c r="F120" s="60"/>
      <c r="G120" s="60"/>
      <c r="H120" s="62"/>
      <c r="I120" s="41">
        <f>IF(AND(B120&lt;&gt;"",C120&lt;&gt;"",D120&lt;&gt;"",E120&lt;&gt;"",F120&lt;&gt;"",G120&lt;&gt;"",H120&lt;&gt;""),VLOOKUP(G120,通所リハビリテーション費!$D$48:$E$52,2,0),0)</f>
        <v>0</v>
      </c>
      <c r="J120" s="50">
        <f t="shared" si="22"/>
        <v>0</v>
      </c>
    </row>
    <row r="121" spans="1:10" ht="25" customHeight="1" x14ac:dyDescent="0.5">
      <c r="A121" s="157"/>
      <c r="B121" s="60"/>
      <c r="C121" s="61"/>
      <c r="D121" s="60"/>
      <c r="E121" s="60"/>
      <c r="F121" s="60"/>
      <c r="G121" s="60"/>
      <c r="H121" s="62"/>
      <c r="I121" s="41">
        <f>IF(AND(B121&lt;&gt;"",C121&lt;&gt;"",D121&lt;&gt;"",E121&lt;&gt;"",F121&lt;&gt;"",G121&lt;&gt;"",H121&lt;&gt;""),VLOOKUP(G121,通所リハビリテーション費!$D$48:$E$52,2,0),0)</f>
        <v>0</v>
      </c>
      <c r="J121" s="50">
        <f t="shared" si="22"/>
        <v>0</v>
      </c>
    </row>
    <row r="122" spans="1:10" ht="25" customHeight="1" x14ac:dyDescent="0.5">
      <c r="A122" s="157"/>
      <c r="B122" s="60"/>
      <c r="C122" s="61"/>
      <c r="D122" s="60"/>
      <c r="E122" s="60"/>
      <c r="F122" s="60"/>
      <c r="G122" s="60"/>
      <c r="H122" s="62"/>
      <c r="I122" s="41">
        <f>IF(AND(B122&lt;&gt;"",C122&lt;&gt;"",D122&lt;&gt;"",E122&lt;&gt;"",F122&lt;&gt;"",G122&lt;&gt;"",H122&lt;&gt;""),VLOOKUP(G122,通所リハビリテーション費!$D$48:$E$52,2,0),0)</f>
        <v>0</v>
      </c>
      <c r="J122" s="50">
        <f>(I122*H122)*0.1*10</f>
        <v>0</v>
      </c>
    </row>
    <row r="123" spans="1:10" ht="25" customHeight="1" x14ac:dyDescent="0.5">
      <c r="A123" s="157"/>
      <c r="B123" s="60"/>
      <c r="C123" s="61"/>
      <c r="D123" s="60"/>
      <c r="E123" s="60"/>
      <c r="F123" s="60"/>
      <c r="G123" s="60"/>
      <c r="H123" s="62"/>
      <c r="I123" s="41">
        <f>IF(AND(B123&lt;&gt;"",C123&lt;&gt;"",D123&lt;&gt;"",E123&lt;&gt;"",F123&lt;&gt;"",G123&lt;&gt;"",H123&lt;&gt;""),VLOOKUP(G123,通所リハビリテーション費!$D$48:$E$52,2,0),0)</f>
        <v>0</v>
      </c>
      <c r="J123" s="50">
        <f t="shared" ref="J123:J126" si="23">(I123*H123)*0.1*10</f>
        <v>0</v>
      </c>
    </row>
    <row r="124" spans="1:10" ht="25" customHeight="1" x14ac:dyDescent="0.5">
      <c r="A124" s="157"/>
      <c r="B124" s="60"/>
      <c r="C124" s="61"/>
      <c r="D124" s="60"/>
      <c r="E124" s="60"/>
      <c r="F124" s="60"/>
      <c r="G124" s="60"/>
      <c r="H124" s="62"/>
      <c r="I124" s="41">
        <f>IF(AND(B124&lt;&gt;"",C124&lt;&gt;"",D124&lt;&gt;"",E124&lt;&gt;"",F124&lt;&gt;"",G124&lt;&gt;"",H124&lt;&gt;""),VLOOKUP(G124,通所リハビリテーション費!$D$48:$E$52,2,0),0)</f>
        <v>0</v>
      </c>
      <c r="J124" s="50">
        <f t="shared" si="23"/>
        <v>0</v>
      </c>
    </row>
    <row r="125" spans="1:10" ht="25" customHeight="1" x14ac:dyDescent="0.5">
      <c r="A125" s="157"/>
      <c r="B125" s="60"/>
      <c r="C125" s="61"/>
      <c r="D125" s="60"/>
      <c r="E125" s="60"/>
      <c r="F125" s="60"/>
      <c r="G125" s="60"/>
      <c r="H125" s="62"/>
      <c r="I125" s="41">
        <f>IF(AND(B125&lt;&gt;"",C125&lt;&gt;"",D125&lt;&gt;"",E125&lt;&gt;"",F125&lt;&gt;"",G125&lt;&gt;"",H125&lt;&gt;""),VLOOKUP(G125,通所リハビリテーション費!$D$48:$E$52,2,0),0)</f>
        <v>0</v>
      </c>
      <c r="J125" s="50">
        <f t="shared" si="23"/>
        <v>0</v>
      </c>
    </row>
    <row r="126" spans="1:10" ht="25" customHeight="1" x14ac:dyDescent="0.5">
      <c r="A126" s="157"/>
      <c r="B126" s="60"/>
      <c r="C126" s="61"/>
      <c r="D126" s="60"/>
      <c r="E126" s="60"/>
      <c r="F126" s="60"/>
      <c r="G126" s="60"/>
      <c r="H126" s="62"/>
      <c r="I126" s="41">
        <f>IF(AND(B126&lt;&gt;"",C126&lt;&gt;"",D126&lt;&gt;"",E126&lt;&gt;"",F126&lt;&gt;"",G126&lt;&gt;"",H126&lt;&gt;""),VLOOKUP(G126,通所リハビリテーション費!$D$48:$E$52,2,0),0)</f>
        <v>0</v>
      </c>
      <c r="J126" s="50">
        <f t="shared" si="23"/>
        <v>0</v>
      </c>
    </row>
    <row r="127" spans="1:10" ht="25" customHeight="1" x14ac:dyDescent="0.5">
      <c r="A127" s="106" t="s">
        <v>86</v>
      </c>
      <c r="B127" s="107"/>
      <c r="C127" s="107"/>
      <c r="D127" s="107"/>
      <c r="E127" s="107"/>
      <c r="F127" s="107"/>
      <c r="G127" s="108"/>
      <c r="H127" s="42">
        <f>SUMIF(H117:H126,"&lt;&gt;#N/A")</f>
        <v>0</v>
      </c>
      <c r="I127" s="42">
        <f t="shared" ref="I127:J127" si="24">SUMIF(I117:I126,"&lt;&gt;#N/A")</f>
        <v>0</v>
      </c>
      <c r="J127" s="51">
        <f t="shared" si="24"/>
        <v>0</v>
      </c>
    </row>
    <row r="128" spans="1:10" ht="25" customHeight="1" x14ac:dyDescent="0.5">
      <c r="A128" s="57"/>
      <c r="B128" s="57"/>
      <c r="C128" s="57"/>
      <c r="D128" s="57"/>
      <c r="E128" s="57"/>
      <c r="F128" s="57"/>
      <c r="G128" s="58"/>
      <c r="H128" s="58"/>
      <c r="I128" s="58"/>
    </row>
    <row r="129" spans="1:10" ht="25" customHeight="1" x14ac:dyDescent="0.5">
      <c r="A129" s="59" t="s">
        <v>138</v>
      </c>
      <c r="B129" s="57"/>
      <c r="C129" s="57"/>
      <c r="D129" s="57"/>
      <c r="E129" s="57"/>
      <c r="F129" s="57"/>
      <c r="G129" s="58"/>
      <c r="H129" s="58"/>
      <c r="I129" s="58"/>
    </row>
    <row r="130" spans="1:10" ht="43" customHeight="1" x14ac:dyDescent="0.5">
      <c r="A130" s="157" t="s">
        <v>166</v>
      </c>
      <c r="B130" s="25" t="s">
        <v>96</v>
      </c>
      <c r="C130" s="25" t="s">
        <v>139</v>
      </c>
      <c r="D130" s="25" t="s">
        <v>80</v>
      </c>
      <c r="E130" s="40" t="s">
        <v>214</v>
      </c>
      <c r="F130" s="40" t="s">
        <v>215</v>
      </c>
      <c r="G130" s="25" t="s">
        <v>81</v>
      </c>
      <c r="H130" s="40" t="s">
        <v>162</v>
      </c>
      <c r="I130" s="40" t="s">
        <v>83</v>
      </c>
      <c r="J130" s="49" t="s">
        <v>147</v>
      </c>
    </row>
    <row r="131" spans="1:10" ht="25" customHeight="1" x14ac:dyDescent="0.5">
      <c r="A131" s="157"/>
      <c r="B131" s="60"/>
      <c r="C131" s="61"/>
      <c r="D131" s="60"/>
      <c r="E131" s="60"/>
      <c r="F131" s="60"/>
      <c r="G131" s="60"/>
      <c r="H131" s="62"/>
      <c r="I131" s="41">
        <f>IF(AND(B131&lt;&gt;"",C131&lt;&gt;"",D131&lt;&gt;"",E131&lt;&gt;"",F131&lt;&gt;"",G131&lt;&gt;"",H131&lt;&gt;""),VLOOKUP(G131,通所リハビリテーション費!$D$48:$E$52,2,0),0)</f>
        <v>0</v>
      </c>
      <c r="J131" s="50">
        <f>((I131*H131)*0.1*10)/2</f>
        <v>0</v>
      </c>
    </row>
    <row r="132" spans="1:10" ht="25" customHeight="1" x14ac:dyDescent="0.5">
      <c r="A132" s="157"/>
      <c r="B132" s="60"/>
      <c r="C132" s="61"/>
      <c r="D132" s="60"/>
      <c r="E132" s="60"/>
      <c r="F132" s="60"/>
      <c r="G132" s="60"/>
      <c r="H132" s="62"/>
      <c r="I132" s="41">
        <f>IF(AND(B132&lt;&gt;"",C132&lt;&gt;"",D132&lt;&gt;"",E132&lt;&gt;"",F132&lt;&gt;"",G132&lt;&gt;"",H132&lt;&gt;""),VLOOKUP(G132,通所リハビリテーション費!$D$48:$E$52,2,0),0)</f>
        <v>0</v>
      </c>
      <c r="J132" s="50">
        <f t="shared" ref="J132:J135" si="25">((I132*H132)*0.1*10)/2</f>
        <v>0</v>
      </c>
    </row>
    <row r="133" spans="1:10" ht="25" customHeight="1" x14ac:dyDescent="0.5">
      <c r="A133" s="157"/>
      <c r="B133" s="60"/>
      <c r="C133" s="61"/>
      <c r="D133" s="60"/>
      <c r="E133" s="60"/>
      <c r="F133" s="60"/>
      <c r="G133" s="60"/>
      <c r="H133" s="62"/>
      <c r="I133" s="41">
        <f>IF(AND(B133&lt;&gt;"",C133&lt;&gt;"",D133&lt;&gt;"",E133&lt;&gt;"",F133&lt;&gt;"",G133&lt;&gt;"",H133&lt;&gt;""),VLOOKUP(G133,通所リハビリテーション費!$D$48:$E$52,2,0),0)</f>
        <v>0</v>
      </c>
      <c r="J133" s="50">
        <f t="shared" si="25"/>
        <v>0</v>
      </c>
    </row>
    <row r="134" spans="1:10" ht="25" customHeight="1" x14ac:dyDescent="0.5">
      <c r="A134" s="157"/>
      <c r="B134" s="60"/>
      <c r="C134" s="61"/>
      <c r="D134" s="60"/>
      <c r="E134" s="60"/>
      <c r="F134" s="60"/>
      <c r="G134" s="60"/>
      <c r="H134" s="62"/>
      <c r="I134" s="41">
        <f>IF(AND(B134&lt;&gt;"",C134&lt;&gt;"",D134&lt;&gt;"",E134&lt;&gt;"",F134&lt;&gt;"",G134&lt;&gt;"",H134&lt;&gt;""),VLOOKUP(G134,通所リハビリテーション費!$D$48:$E$52,2,0),0)</f>
        <v>0</v>
      </c>
      <c r="J134" s="50">
        <f t="shared" si="25"/>
        <v>0</v>
      </c>
    </row>
    <row r="135" spans="1:10" ht="25" customHeight="1" x14ac:dyDescent="0.5">
      <c r="A135" s="157"/>
      <c r="B135" s="60"/>
      <c r="C135" s="61"/>
      <c r="D135" s="60"/>
      <c r="E135" s="60"/>
      <c r="F135" s="60"/>
      <c r="G135" s="60"/>
      <c r="H135" s="62"/>
      <c r="I135" s="41">
        <f>IF(AND(B135&lt;&gt;"",C135&lt;&gt;"",D135&lt;&gt;"",E135&lt;&gt;"",F135&lt;&gt;"",G135&lt;&gt;"",H135&lt;&gt;""),VLOOKUP(G135,通所リハビリテーション費!$D$48:$E$52,2,0),0)</f>
        <v>0</v>
      </c>
      <c r="J135" s="50">
        <f t="shared" si="25"/>
        <v>0</v>
      </c>
    </row>
    <row r="136" spans="1:10" ht="25" customHeight="1" x14ac:dyDescent="0.5">
      <c r="A136" s="106" t="s">
        <v>86</v>
      </c>
      <c r="B136" s="107"/>
      <c r="C136" s="107"/>
      <c r="D136" s="107"/>
      <c r="E136" s="107"/>
      <c r="F136" s="107"/>
      <c r="G136" s="108"/>
      <c r="H136" s="42">
        <f>SUMIF(H131:H135,"&lt;&gt;#N/A")</f>
        <v>0</v>
      </c>
      <c r="I136" s="42">
        <f>SUMIF(I131:I135,"&lt;&gt;#N/A")</f>
        <v>0</v>
      </c>
      <c r="J136" s="51">
        <f t="shared" ref="J136" si="26">SUMIF(J131:J135,"&lt;&gt;#N/A")</f>
        <v>0</v>
      </c>
    </row>
    <row r="137" spans="1:10" ht="25" customHeight="1" x14ac:dyDescent="0.5">
      <c r="A137" s="23"/>
      <c r="B137" s="23"/>
      <c r="C137" s="23"/>
      <c r="D137" s="23"/>
      <c r="E137" s="23"/>
      <c r="F137" s="23"/>
      <c r="G137" s="23"/>
      <c r="H137" s="24"/>
      <c r="I137" s="24"/>
      <c r="J137" s="52"/>
    </row>
    <row r="138" spans="1:10" ht="25" customHeight="1" x14ac:dyDescent="0.5">
      <c r="A138" s="39" t="s">
        <v>91</v>
      </c>
    </row>
    <row r="139" spans="1:10" ht="25" customHeight="1" x14ac:dyDescent="0.5">
      <c r="A139" s="56" t="s">
        <v>141</v>
      </c>
    </row>
    <row r="140" spans="1:10" ht="43" customHeight="1" x14ac:dyDescent="0.5">
      <c r="A140" s="157" t="s">
        <v>167</v>
      </c>
      <c r="B140" s="25" t="s">
        <v>96</v>
      </c>
      <c r="C140" s="25" t="s">
        <v>97</v>
      </c>
      <c r="D140" s="25" t="s">
        <v>80</v>
      </c>
      <c r="E140" s="40" t="s">
        <v>214</v>
      </c>
      <c r="F140" s="40" t="s">
        <v>215</v>
      </c>
      <c r="G140" s="25" t="s">
        <v>81</v>
      </c>
      <c r="H140" s="40" t="s">
        <v>98</v>
      </c>
      <c r="I140" s="40" t="s">
        <v>83</v>
      </c>
      <c r="J140" s="49" t="s">
        <v>147</v>
      </c>
    </row>
    <row r="141" spans="1:10" ht="25" customHeight="1" x14ac:dyDescent="0.5">
      <c r="A141" s="157"/>
      <c r="B141" s="60"/>
      <c r="C141" s="61"/>
      <c r="D141" s="60"/>
      <c r="E141" s="60"/>
      <c r="F141" s="60"/>
      <c r="G141" s="60"/>
      <c r="H141" s="62"/>
      <c r="I141" s="41">
        <f>IF(AND(B141&lt;&gt;"",C141&lt;&gt;"",D141&lt;&gt;"",E141&lt;&gt;"",F141&lt;&gt;"",G141&lt;&gt;"",H141&lt;&gt;""),VLOOKUP(G141,通所リハビリテーション費!$D$55:$E$59,2,0),0)</f>
        <v>0</v>
      </c>
      <c r="J141" s="50">
        <f>(I141*H141)*0.1*10</f>
        <v>0</v>
      </c>
    </row>
    <row r="142" spans="1:10" ht="25" customHeight="1" x14ac:dyDescent="0.5">
      <c r="A142" s="157"/>
      <c r="B142" s="60"/>
      <c r="C142" s="61"/>
      <c r="D142" s="60"/>
      <c r="E142" s="60"/>
      <c r="F142" s="60"/>
      <c r="G142" s="60"/>
      <c r="H142" s="62"/>
      <c r="I142" s="41">
        <f>IF(AND(B142&lt;&gt;"",C142&lt;&gt;"",D142&lt;&gt;"",E142&lt;&gt;"",F142&lt;&gt;"",G142&lt;&gt;"",H142&lt;&gt;""),VLOOKUP(G142,通所リハビリテーション費!$D$55:$E$59,2,0),0)</f>
        <v>0</v>
      </c>
      <c r="J142" s="50">
        <f t="shared" ref="J142:J145" si="27">(I142*H142)*0.1*10</f>
        <v>0</v>
      </c>
    </row>
    <row r="143" spans="1:10" ht="25" customHeight="1" x14ac:dyDescent="0.5">
      <c r="A143" s="157"/>
      <c r="B143" s="60"/>
      <c r="C143" s="61"/>
      <c r="D143" s="60"/>
      <c r="E143" s="60"/>
      <c r="F143" s="60"/>
      <c r="G143" s="60"/>
      <c r="H143" s="62"/>
      <c r="I143" s="41">
        <f>IF(AND(B143&lt;&gt;"",C143&lt;&gt;"",D143&lt;&gt;"",E143&lt;&gt;"",F143&lt;&gt;"",G143&lt;&gt;"",H143&lt;&gt;""),VLOOKUP(G143,通所リハビリテーション費!$D$55:$E$59,2,0),0)</f>
        <v>0</v>
      </c>
      <c r="J143" s="50">
        <f t="shared" si="27"/>
        <v>0</v>
      </c>
    </row>
    <row r="144" spans="1:10" ht="25" customHeight="1" x14ac:dyDescent="0.5">
      <c r="A144" s="157"/>
      <c r="B144" s="60"/>
      <c r="C144" s="61"/>
      <c r="D144" s="60"/>
      <c r="E144" s="60"/>
      <c r="F144" s="60"/>
      <c r="G144" s="60"/>
      <c r="H144" s="62"/>
      <c r="I144" s="41">
        <f>IF(AND(B144&lt;&gt;"",C144&lt;&gt;"",D144&lt;&gt;"",E144&lt;&gt;"",F144&lt;&gt;"",G144&lt;&gt;"",H144&lt;&gt;""),VLOOKUP(G144,通所リハビリテーション費!$D$55:$E$59,2,0),0)</f>
        <v>0</v>
      </c>
      <c r="J144" s="50">
        <f t="shared" si="27"/>
        <v>0</v>
      </c>
    </row>
    <row r="145" spans="1:10" ht="25" customHeight="1" x14ac:dyDescent="0.5">
      <c r="A145" s="157"/>
      <c r="B145" s="60"/>
      <c r="C145" s="61"/>
      <c r="D145" s="60"/>
      <c r="E145" s="60"/>
      <c r="F145" s="60"/>
      <c r="G145" s="60"/>
      <c r="H145" s="62"/>
      <c r="I145" s="41">
        <f>IF(AND(B145&lt;&gt;"",C145&lt;&gt;"",D145&lt;&gt;"",E145&lt;&gt;"",F145&lt;&gt;"",G145&lt;&gt;"",H145&lt;&gt;""),VLOOKUP(G145,通所リハビリテーション費!$D$55:$E$59,2,0),0)</f>
        <v>0</v>
      </c>
      <c r="J145" s="50">
        <f t="shared" si="27"/>
        <v>0</v>
      </c>
    </row>
    <row r="146" spans="1:10" ht="25" customHeight="1" x14ac:dyDescent="0.5">
      <c r="A146" s="157"/>
      <c r="B146" s="60"/>
      <c r="C146" s="61"/>
      <c r="D146" s="60"/>
      <c r="E146" s="60"/>
      <c r="F146" s="60"/>
      <c r="G146" s="60"/>
      <c r="H146" s="62"/>
      <c r="I146" s="41">
        <f>IF(AND(B146&lt;&gt;"",C146&lt;&gt;"",D146&lt;&gt;"",E146&lt;&gt;"",F146&lt;&gt;"",G146&lt;&gt;"",H146&lt;&gt;""),VLOOKUP(G146,通所リハビリテーション費!$D$55:$E$59,2,0),0)</f>
        <v>0</v>
      </c>
      <c r="J146" s="50">
        <f>(I146*H146)*0.1*10</f>
        <v>0</v>
      </c>
    </row>
    <row r="147" spans="1:10" ht="25" customHeight="1" x14ac:dyDescent="0.5">
      <c r="A147" s="157"/>
      <c r="B147" s="60"/>
      <c r="C147" s="61"/>
      <c r="D147" s="60"/>
      <c r="E147" s="60"/>
      <c r="F147" s="60"/>
      <c r="G147" s="60"/>
      <c r="H147" s="62"/>
      <c r="I147" s="41">
        <f>IF(AND(B147&lt;&gt;"",C147&lt;&gt;"",D147&lt;&gt;"",E147&lt;&gt;"",F147&lt;&gt;"",G147&lt;&gt;"",H147&lt;&gt;""),VLOOKUP(G147,通所リハビリテーション費!$D$55:$E$59,2,0),0)</f>
        <v>0</v>
      </c>
      <c r="J147" s="50">
        <f t="shared" ref="J147:J150" si="28">(I147*H147)*0.1*10</f>
        <v>0</v>
      </c>
    </row>
    <row r="148" spans="1:10" ht="25" customHeight="1" x14ac:dyDescent="0.5">
      <c r="A148" s="157"/>
      <c r="B148" s="60"/>
      <c r="C148" s="61"/>
      <c r="D148" s="60"/>
      <c r="E148" s="60"/>
      <c r="F148" s="60"/>
      <c r="G148" s="60"/>
      <c r="H148" s="62"/>
      <c r="I148" s="41">
        <f>IF(AND(B148&lt;&gt;"",C148&lt;&gt;"",D148&lt;&gt;"",E148&lt;&gt;"",F148&lt;&gt;"",G148&lt;&gt;"",H148&lt;&gt;""),VLOOKUP(G148,通所リハビリテーション費!$D$55:$E$59,2,0),0)</f>
        <v>0</v>
      </c>
      <c r="J148" s="50">
        <f t="shared" si="28"/>
        <v>0</v>
      </c>
    </row>
    <row r="149" spans="1:10" ht="25" customHeight="1" x14ac:dyDescent="0.5">
      <c r="A149" s="157"/>
      <c r="B149" s="60"/>
      <c r="C149" s="61"/>
      <c r="D149" s="60"/>
      <c r="E149" s="60"/>
      <c r="F149" s="60"/>
      <c r="G149" s="60"/>
      <c r="H149" s="62"/>
      <c r="I149" s="41">
        <f>IF(AND(B149&lt;&gt;"",C149&lt;&gt;"",D149&lt;&gt;"",E149&lt;&gt;"",F149&lt;&gt;"",G149&lt;&gt;"",H149&lt;&gt;""),VLOOKUP(G149,通所リハビリテーション費!$D$55:$E$59,2,0),0)</f>
        <v>0</v>
      </c>
      <c r="J149" s="50">
        <f t="shared" si="28"/>
        <v>0</v>
      </c>
    </row>
    <row r="150" spans="1:10" ht="25" customHeight="1" x14ac:dyDescent="0.5">
      <c r="A150" s="157"/>
      <c r="B150" s="60"/>
      <c r="C150" s="61"/>
      <c r="D150" s="60"/>
      <c r="E150" s="60"/>
      <c r="F150" s="60"/>
      <c r="G150" s="60"/>
      <c r="H150" s="62"/>
      <c r="I150" s="41">
        <f>IF(AND(B150&lt;&gt;"",C150&lt;&gt;"",D150&lt;&gt;"",E150&lt;&gt;"",F150&lt;&gt;"",G150&lt;&gt;"",H150&lt;&gt;""),VLOOKUP(G150,通所リハビリテーション費!$D$55:$E$59,2,0),0)</f>
        <v>0</v>
      </c>
      <c r="J150" s="50">
        <f t="shared" si="28"/>
        <v>0</v>
      </c>
    </row>
    <row r="151" spans="1:10" ht="25" customHeight="1" x14ac:dyDescent="0.5">
      <c r="A151" s="106" t="s">
        <v>86</v>
      </c>
      <c r="B151" s="107"/>
      <c r="C151" s="107"/>
      <c r="D151" s="107"/>
      <c r="E151" s="107"/>
      <c r="F151" s="107"/>
      <c r="G151" s="108"/>
      <c r="H151" s="42">
        <f>SUMIF(H141:H150,"&lt;&gt;#N/A")</f>
        <v>0</v>
      </c>
      <c r="I151" s="42">
        <f t="shared" ref="I151:J151" si="29">SUMIF(I141:I150,"&lt;&gt;#N/A")</f>
        <v>0</v>
      </c>
      <c r="J151" s="51">
        <f t="shared" si="29"/>
        <v>0</v>
      </c>
    </row>
    <row r="152" spans="1:10" ht="25" customHeight="1" x14ac:dyDescent="0.5">
      <c r="A152" s="57"/>
      <c r="B152" s="57"/>
      <c r="C152" s="57"/>
      <c r="D152" s="57"/>
      <c r="E152" s="57"/>
      <c r="F152" s="57"/>
      <c r="G152" s="58"/>
      <c r="H152" s="58"/>
      <c r="I152" s="58"/>
    </row>
    <row r="153" spans="1:10" ht="25" customHeight="1" x14ac:dyDescent="0.5">
      <c r="A153" s="59" t="s">
        <v>138</v>
      </c>
      <c r="B153" s="57"/>
      <c r="C153" s="57"/>
      <c r="D153" s="57"/>
      <c r="E153" s="57"/>
      <c r="F153" s="57"/>
      <c r="G153" s="58"/>
      <c r="H153" s="58"/>
      <c r="I153" s="58"/>
    </row>
    <row r="154" spans="1:10" ht="43" customHeight="1" x14ac:dyDescent="0.5">
      <c r="A154" s="157" t="s">
        <v>167</v>
      </c>
      <c r="B154" s="25" t="s">
        <v>96</v>
      </c>
      <c r="C154" s="25" t="s">
        <v>139</v>
      </c>
      <c r="D154" s="25" t="s">
        <v>80</v>
      </c>
      <c r="E154" s="40" t="s">
        <v>214</v>
      </c>
      <c r="F154" s="40" t="s">
        <v>215</v>
      </c>
      <c r="G154" s="25" t="s">
        <v>81</v>
      </c>
      <c r="H154" s="40" t="s">
        <v>162</v>
      </c>
      <c r="I154" s="40" t="s">
        <v>83</v>
      </c>
      <c r="J154" s="49" t="s">
        <v>147</v>
      </c>
    </row>
    <row r="155" spans="1:10" ht="25" customHeight="1" x14ac:dyDescent="0.5">
      <c r="A155" s="157"/>
      <c r="B155" s="60"/>
      <c r="C155" s="61"/>
      <c r="D155" s="60"/>
      <c r="E155" s="60"/>
      <c r="F155" s="60"/>
      <c r="G155" s="60"/>
      <c r="H155" s="62"/>
      <c r="I155" s="41">
        <f>IF(AND(B155&lt;&gt;"",C155&lt;&gt;"",D155&lt;&gt;"",E155&lt;&gt;"",F155&lt;&gt;"",G155&lt;&gt;"",H155&lt;&gt;""),VLOOKUP(G155,通所リハビリテーション費!$D$55:$E$59,2,0),0)</f>
        <v>0</v>
      </c>
      <c r="J155" s="50">
        <f>((I155*H155)*0.1*10)/2</f>
        <v>0</v>
      </c>
    </row>
    <row r="156" spans="1:10" ht="25" customHeight="1" x14ac:dyDescent="0.5">
      <c r="A156" s="157"/>
      <c r="B156" s="60"/>
      <c r="C156" s="61"/>
      <c r="D156" s="60"/>
      <c r="E156" s="60"/>
      <c r="F156" s="60"/>
      <c r="G156" s="60"/>
      <c r="H156" s="62"/>
      <c r="I156" s="41">
        <f>IF(AND(B156&lt;&gt;"",C156&lt;&gt;"",D156&lt;&gt;"",E156&lt;&gt;"",F156&lt;&gt;"",G156&lt;&gt;"",H156&lt;&gt;""),VLOOKUP(G156,通所リハビリテーション費!$D$55:$E$59,2,0),0)</f>
        <v>0</v>
      </c>
      <c r="J156" s="50">
        <f t="shared" ref="J156:J159" si="30">((I156*H156)*0.1*10)/2</f>
        <v>0</v>
      </c>
    </row>
    <row r="157" spans="1:10" ht="25" customHeight="1" x14ac:dyDescent="0.5">
      <c r="A157" s="157"/>
      <c r="B157" s="60"/>
      <c r="C157" s="61"/>
      <c r="D157" s="60"/>
      <c r="E157" s="60"/>
      <c r="F157" s="60"/>
      <c r="G157" s="60"/>
      <c r="H157" s="62"/>
      <c r="I157" s="41">
        <f>IF(AND(B157&lt;&gt;"",C157&lt;&gt;"",D157&lt;&gt;"",E157&lt;&gt;"",F157&lt;&gt;"",G157&lt;&gt;"",H157&lt;&gt;""),VLOOKUP(G157,通所リハビリテーション費!$D$55:$E$59,2,0),0)</f>
        <v>0</v>
      </c>
      <c r="J157" s="50">
        <f t="shared" si="30"/>
        <v>0</v>
      </c>
    </row>
    <row r="158" spans="1:10" ht="25" customHeight="1" x14ac:dyDescent="0.5">
      <c r="A158" s="157"/>
      <c r="B158" s="60"/>
      <c r="C158" s="61"/>
      <c r="D158" s="60"/>
      <c r="E158" s="60"/>
      <c r="F158" s="60"/>
      <c r="G158" s="60"/>
      <c r="H158" s="62"/>
      <c r="I158" s="41">
        <f>IF(AND(B158&lt;&gt;"",C158&lt;&gt;"",D158&lt;&gt;"",E158&lt;&gt;"",F158&lt;&gt;"",G158&lt;&gt;"",H158&lt;&gt;""),VLOOKUP(G158,通所リハビリテーション費!$D$55:$E$59,2,0),0)</f>
        <v>0</v>
      </c>
      <c r="J158" s="50">
        <f t="shared" si="30"/>
        <v>0</v>
      </c>
    </row>
    <row r="159" spans="1:10" ht="25" customHeight="1" x14ac:dyDescent="0.5">
      <c r="A159" s="157"/>
      <c r="B159" s="60"/>
      <c r="C159" s="61"/>
      <c r="D159" s="60"/>
      <c r="E159" s="60"/>
      <c r="F159" s="60"/>
      <c r="G159" s="60"/>
      <c r="H159" s="62"/>
      <c r="I159" s="41">
        <f>IF(AND(B159&lt;&gt;"",C159&lt;&gt;"",D159&lt;&gt;"",E159&lt;&gt;"",F159&lt;&gt;"",G159&lt;&gt;"",H159&lt;&gt;""),VLOOKUP(G159,通所リハビリテーション費!$D$55:$E$59,2,0),0)</f>
        <v>0</v>
      </c>
      <c r="J159" s="50">
        <f t="shared" si="30"/>
        <v>0</v>
      </c>
    </row>
    <row r="160" spans="1:10" ht="25" customHeight="1" x14ac:dyDescent="0.5">
      <c r="A160" s="106" t="s">
        <v>86</v>
      </c>
      <c r="B160" s="107"/>
      <c r="C160" s="107"/>
      <c r="D160" s="107"/>
      <c r="E160" s="107"/>
      <c r="F160" s="107"/>
      <c r="G160" s="108"/>
      <c r="H160" s="42">
        <f>SUMIF(H155:H159,"&lt;&gt;#N/A")</f>
        <v>0</v>
      </c>
      <c r="I160" s="42">
        <f t="shared" ref="I160:J160" si="31">SUMIF(I155:I159,"&lt;&gt;#N/A")</f>
        <v>0</v>
      </c>
      <c r="J160" s="51">
        <f t="shared" si="31"/>
        <v>0</v>
      </c>
    </row>
    <row r="161" spans="1:10" ht="25" customHeight="1" x14ac:dyDescent="0.5">
      <c r="A161" s="23"/>
      <c r="B161" s="23"/>
      <c r="C161" s="23"/>
      <c r="D161" s="23"/>
      <c r="E161" s="23"/>
      <c r="F161" s="23"/>
      <c r="G161" s="23"/>
      <c r="H161" s="24"/>
      <c r="I161" s="24"/>
      <c r="J161" s="52"/>
    </row>
    <row r="162" spans="1:10" ht="25" customHeight="1" x14ac:dyDescent="0.5">
      <c r="A162" s="39" t="s">
        <v>92</v>
      </c>
    </row>
    <row r="163" spans="1:10" ht="25" customHeight="1" x14ac:dyDescent="0.5">
      <c r="A163" s="56" t="s">
        <v>141</v>
      </c>
    </row>
    <row r="164" spans="1:10" ht="43" customHeight="1" x14ac:dyDescent="0.5">
      <c r="A164" s="157" t="s">
        <v>168</v>
      </c>
      <c r="B164" s="25" t="s">
        <v>96</v>
      </c>
      <c r="C164" s="25" t="s">
        <v>97</v>
      </c>
      <c r="D164" s="25" t="s">
        <v>80</v>
      </c>
      <c r="E164" s="40" t="s">
        <v>214</v>
      </c>
      <c r="F164" s="40" t="s">
        <v>215</v>
      </c>
      <c r="G164" s="25" t="s">
        <v>81</v>
      </c>
      <c r="H164" s="40" t="s">
        <v>98</v>
      </c>
      <c r="I164" s="40" t="s">
        <v>83</v>
      </c>
      <c r="J164" s="49" t="s">
        <v>147</v>
      </c>
    </row>
    <row r="165" spans="1:10" ht="25" customHeight="1" x14ac:dyDescent="0.5">
      <c r="A165" s="157"/>
      <c r="B165" s="60"/>
      <c r="C165" s="61"/>
      <c r="D165" s="60"/>
      <c r="E165" s="60"/>
      <c r="F165" s="60"/>
      <c r="G165" s="60"/>
      <c r="H165" s="62"/>
      <c r="I165" s="41">
        <f>IF(AND(B165&lt;&gt;"",C165&lt;&gt;"",D165&lt;&gt;"",E165&lt;&gt;"",F165&lt;&gt;"",G165&lt;&gt;"",H165&lt;&gt;""),VLOOKUP(G165,通所リハビリテーション費!$D$62:$E$66,2,0),0)</f>
        <v>0</v>
      </c>
      <c r="J165" s="50">
        <f>(I165*H165)*0.1*10</f>
        <v>0</v>
      </c>
    </row>
    <row r="166" spans="1:10" ht="25" customHeight="1" x14ac:dyDescent="0.5">
      <c r="A166" s="157"/>
      <c r="B166" s="60"/>
      <c r="C166" s="61"/>
      <c r="D166" s="60"/>
      <c r="E166" s="60"/>
      <c r="F166" s="60"/>
      <c r="G166" s="60"/>
      <c r="H166" s="62"/>
      <c r="I166" s="41">
        <f>IF(AND(B166&lt;&gt;"",C166&lt;&gt;"",D166&lt;&gt;"",E166&lt;&gt;"",F166&lt;&gt;"",G166&lt;&gt;"",H166&lt;&gt;""),VLOOKUP(G166,通所リハビリテーション費!$D$62:$E$66,2,0),0)</f>
        <v>0</v>
      </c>
      <c r="J166" s="50">
        <f t="shared" ref="J166:J169" si="32">(I166*H166)*0.1*10</f>
        <v>0</v>
      </c>
    </row>
    <row r="167" spans="1:10" ht="25" customHeight="1" x14ac:dyDescent="0.5">
      <c r="A167" s="157"/>
      <c r="B167" s="60"/>
      <c r="C167" s="61"/>
      <c r="D167" s="60"/>
      <c r="E167" s="60"/>
      <c r="F167" s="60"/>
      <c r="G167" s="60"/>
      <c r="H167" s="62"/>
      <c r="I167" s="41">
        <f>IF(AND(B167&lt;&gt;"",C167&lt;&gt;"",D167&lt;&gt;"",E167&lt;&gt;"",F167&lt;&gt;"",G167&lt;&gt;"",H167&lt;&gt;""),VLOOKUP(G167,通所リハビリテーション費!$D$62:$E$66,2,0),0)</f>
        <v>0</v>
      </c>
      <c r="J167" s="50">
        <f t="shared" si="32"/>
        <v>0</v>
      </c>
    </row>
    <row r="168" spans="1:10" ht="25" customHeight="1" x14ac:dyDescent="0.5">
      <c r="A168" s="157"/>
      <c r="B168" s="60"/>
      <c r="C168" s="61"/>
      <c r="D168" s="60"/>
      <c r="E168" s="60"/>
      <c r="F168" s="60"/>
      <c r="G168" s="60"/>
      <c r="H168" s="62"/>
      <c r="I168" s="41">
        <f>IF(AND(B168&lt;&gt;"",C168&lt;&gt;"",D168&lt;&gt;"",E168&lt;&gt;"",F168&lt;&gt;"",G168&lt;&gt;"",H168&lt;&gt;""),VLOOKUP(G168,通所リハビリテーション費!$D$62:$E$66,2,0),0)</f>
        <v>0</v>
      </c>
      <c r="J168" s="50">
        <f t="shared" si="32"/>
        <v>0</v>
      </c>
    </row>
    <row r="169" spans="1:10" ht="25" customHeight="1" x14ac:dyDescent="0.5">
      <c r="A169" s="157"/>
      <c r="B169" s="60"/>
      <c r="C169" s="61"/>
      <c r="D169" s="60"/>
      <c r="E169" s="60"/>
      <c r="F169" s="60"/>
      <c r="G169" s="60"/>
      <c r="H169" s="62"/>
      <c r="I169" s="41">
        <f>IF(AND(B169&lt;&gt;"",C169&lt;&gt;"",D169&lt;&gt;"",E169&lt;&gt;"",F169&lt;&gt;"",G169&lt;&gt;"",H169&lt;&gt;""),VLOOKUP(G169,通所リハビリテーション費!$D$62:$E$66,2,0),0)</f>
        <v>0</v>
      </c>
      <c r="J169" s="50">
        <f t="shared" si="32"/>
        <v>0</v>
      </c>
    </row>
    <row r="170" spans="1:10" ht="25" customHeight="1" x14ac:dyDescent="0.5">
      <c r="A170" s="157"/>
      <c r="B170" s="60"/>
      <c r="C170" s="61"/>
      <c r="D170" s="60"/>
      <c r="E170" s="60"/>
      <c r="F170" s="60"/>
      <c r="G170" s="60"/>
      <c r="H170" s="62"/>
      <c r="I170" s="41">
        <f>IF(AND(B170&lt;&gt;"",C170&lt;&gt;"",D170&lt;&gt;"",E170&lt;&gt;"",F170&lt;&gt;"",G170&lt;&gt;"",H170&lt;&gt;""),VLOOKUP(G170,通所リハビリテーション費!$D$62:$E$66,2,0),0)</f>
        <v>0</v>
      </c>
      <c r="J170" s="50">
        <f>(I170*H170)*0.1*10</f>
        <v>0</v>
      </c>
    </row>
    <row r="171" spans="1:10" ht="25" customHeight="1" x14ac:dyDescent="0.5">
      <c r="A171" s="157"/>
      <c r="B171" s="60"/>
      <c r="C171" s="61"/>
      <c r="D171" s="60"/>
      <c r="E171" s="60"/>
      <c r="F171" s="60"/>
      <c r="G171" s="60"/>
      <c r="H171" s="62"/>
      <c r="I171" s="41">
        <f>IF(AND(B171&lt;&gt;"",C171&lt;&gt;"",D171&lt;&gt;"",E171&lt;&gt;"",F171&lt;&gt;"",G171&lt;&gt;"",H171&lt;&gt;""),VLOOKUP(G171,通所リハビリテーション費!$D$62:$E$66,2,0),0)</f>
        <v>0</v>
      </c>
      <c r="J171" s="50">
        <f t="shared" ref="J171:J174" si="33">(I171*H171)*0.1*10</f>
        <v>0</v>
      </c>
    </row>
    <row r="172" spans="1:10" ht="25" customHeight="1" x14ac:dyDescent="0.5">
      <c r="A172" s="157"/>
      <c r="B172" s="60"/>
      <c r="C172" s="61"/>
      <c r="D172" s="60"/>
      <c r="E172" s="60"/>
      <c r="F172" s="60"/>
      <c r="G172" s="60"/>
      <c r="H172" s="62"/>
      <c r="I172" s="41">
        <f>IF(AND(B172&lt;&gt;"",C172&lt;&gt;"",D172&lt;&gt;"",E172&lt;&gt;"",F172&lt;&gt;"",G172&lt;&gt;"",H172&lt;&gt;""),VLOOKUP(G172,通所リハビリテーション費!$D$62:$E$66,2,0),0)</f>
        <v>0</v>
      </c>
      <c r="J172" s="50">
        <f t="shared" si="33"/>
        <v>0</v>
      </c>
    </row>
    <row r="173" spans="1:10" ht="25" customHeight="1" x14ac:dyDescent="0.5">
      <c r="A173" s="157"/>
      <c r="B173" s="60"/>
      <c r="C173" s="61"/>
      <c r="D173" s="60"/>
      <c r="E173" s="60"/>
      <c r="F173" s="60"/>
      <c r="G173" s="60"/>
      <c r="H173" s="62"/>
      <c r="I173" s="41">
        <f>IF(AND(B173&lt;&gt;"",C173&lt;&gt;"",D173&lt;&gt;"",E173&lt;&gt;"",F173&lt;&gt;"",G173&lt;&gt;"",H173&lt;&gt;""),VLOOKUP(G173,通所リハビリテーション費!$D$62:$E$66,2,0),0)</f>
        <v>0</v>
      </c>
      <c r="J173" s="50">
        <f t="shared" si="33"/>
        <v>0</v>
      </c>
    </row>
    <row r="174" spans="1:10" ht="25" customHeight="1" x14ac:dyDescent="0.5">
      <c r="A174" s="157"/>
      <c r="B174" s="60"/>
      <c r="C174" s="61"/>
      <c r="D174" s="60"/>
      <c r="E174" s="60"/>
      <c r="F174" s="60"/>
      <c r="G174" s="60"/>
      <c r="H174" s="62"/>
      <c r="I174" s="41">
        <f>IF(AND(B174&lt;&gt;"",C174&lt;&gt;"",D174&lt;&gt;"",E174&lt;&gt;"",F174&lt;&gt;"",G174&lt;&gt;"",H174&lt;&gt;""),VLOOKUP(G174,通所リハビリテーション費!$D$62:$E$66,2,0),0)</f>
        <v>0</v>
      </c>
      <c r="J174" s="50">
        <f t="shared" si="33"/>
        <v>0</v>
      </c>
    </row>
    <row r="175" spans="1:10" ht="25" customHeight="1" x14ac:dyDescent="0.5">
      <c r="A175" s="106" t="s">
        <v>86</v>
      </c>
      <c r="B175" s="107"/>
      <c r="C175" s="107"/>
      <c r="D175" s="107"/>
      <c r="E175" s="107"/>
      <c r="F175" s="107"/>
      <c r="G175" s="108"/>
      <c r="H175" s="42">
        <f>SUMIF(H165:H174,"&lt;&gt;#N/A")</f>
        <v>0</v>
      </c>
      <c r="I175" s="42">
        <f>SUMIF(I165:I174,"&lt;&gt;#N/A")</f>
        <v>0</v>
      </c>
      <c r="J175" s="51">
        <f>SUMIF(J165:J174,"&lt;&gt;#N/A")</f>
        <v>0</v>
      </c>
    </row>
    <row r="176" spans="1:10" ht="25" customHeight="1" x14ac:dyDescent="0.5">
      <c r="A176" s="57"/>
      <c r="B176" s="57"/>
      <c r="C176" s="57"/>
      <c r="D176" s="57"/>
      <c r="E176" s="57"/>
      <c r="F176" s="57"/>
      <c r="G176" s="58"/>
      <c r="H176" s="58"/>
      <c r="I176" s="58"/>
    </row>
    <row r="177" spans="1:10" ht="25" customHeight="1" x14ac:dyDescent="0.5">
      <c r="A177" s="59" t="s">
        <v>138</v>
      </c>
      <c r="B177" s="57"/>
      <c r="C177" s="57"/>
      <c r="D177" s="57"/>
      <c r="E177" s="57"/>
      <c r="F177" s="57"/>
      <c r="G177" s="58"/>
      <c r="H177" s="58"/>
      <c r="I177" s="58"/>
    </row>
    <row r="178" spans="1:10" ht="43" customHeight="1" x14ac:dyDescent="0.5">
      <c r="A178" s="157" t="s">
        <v>168</v>
      </c>
      <c r="B178" s="25" t="s">
        <v>96</v>
      </c>
      <c r="C178" s="25" t="s">
        <v>139</v>
      </c>
      <c r="D178" s="25" t="s">
        <v>80</v>
      </c>
      <c r="E178" s="40" t="s">
        <v>214</v>
      </c>
      <c r="F178" s="40" t="s">
        <v>215</v>
      </c>
      <c r="G178" s="25" t="s">
        <v>81</v>
      </c>
      <c r="H178" s="40" t="s">
        <v>162</v>
      </c>
      <c r="I178" s="40" t="s">
        <v>83</v>
      </c>
      <c r="J178" s="49" t="s">
        <v>147</v>
      </c>
    </row>
    <row r="179" spans="1:10" ht="25" customHeight="1" x14ac:dyDescent="0.5">
      <c r="A179" s="157"/>
      <c r="B179" s="60"/>
      <c r="C179" s="61"/>
      <c r="D179" s="60"/>
      <c r="E179" s="60"/>
      <c r="F179" s="60"/>
      <c r="G179" s="60"/>
      <c r="H179" s="62"/>
      <c r="I179" s="41">
        <f>IF(AND(B179&lt;&gt;"",C179&lt;&gt;"",D179&lt;&gt;"",E179&lt;&gt;"",F179&lt;&gt;"",G179&lt;&gt;"",H179&lt;&gt;""),VLOOKUP(G179,通所リハビリテーション費!$D$62:$E$66,2,0),0)</f>
        <v>0</v>
      </c>
      <c r="J179" s="50">
        <f>((I179*H179)*0.1*10)/2</f>
        <v>0</v>
      </c>
    </row>
    <row r="180" spans="1:10" ht="25" customHeight="1" x14ac:dyDescent="0.5">
      <c r="A180" s="157"/>
      <c r="B180" s="60"/>
      <c r="C180" s="61"/>
      <c r="D180" s="60"/>
      <c r="E180" s="60"/>
      <c r="F180" s="60"/>
      <c r="G180" s="60"/>
      <c r="H180" s="62"/>
      <c r="I180" s="41">
        <f>IF(AND(B180&lt;&gt;"",C180&lt;&gt;"",D180&lt;&gt;"",E180&lt;&gt;"",F180&lt;&gt;"",G180&lt;&gt;"",H180&lt;&gt;""),VLOOKUP(G180,通所リハビリテーション費!$D$62:$E$66,2,0),0)</f>
        <v>0</v>
      </c>
      <c r="J180" s="50">
        <f t="shared" ref="J180:J183" si="34">((I180*H180)*0.1*10)/2</f>
        <v>0</v>
      </c>
    </row>
    <row r="181" spans="1:10" ht="25" customHeight="1" x14ac:dyDescent="0.5">
      <c r="A181" s="157"/>
      <c r="B181" s="60"/>
      <c r="C181" s="61"/>
      <c r="D181" s="60"/>
      <c r="E181" s="60"/>
      <c r="F181" s="60"/>
      <c r="G181" s="60"/>
      <c r="H181" s="62"/>
      <c r="I181" s="41">
        <f>IF(AND(B181&lt;&gt;"",C181&lt;&gt;"",D181&lt;&gt;"",E181&lt;&gt;"",F181&lt;&gt;"",G181&lt;&gt;"",H181&lt;&gt;""),VLOOKUP(G181,通所リハビリテーション費!$D$62:$E$66,2,0),0)</f>
        <v>0</v>
      </c>
      <c r="J181" s="50">
        <f t="shared" si="34"/>
        <v>0</v>
      </c>
    </row>
    <row r="182" spans="1:10" ht="25" customHeight="1" x14ac:dyDescent="0.5">
      <c r="A182" s="157"/>
      <c r="B182" s="60"/>
      <c r="C182" s="61"/>
      <c r="D182" s="60"/>
      <c r="E182" s="60"/>
      <c r="F182" s="60"/>
      <c r="G182" s="60"/>
      <c r="H182" s="62"/>
      <c r="I182" s="41">
        <f>IF(AND(B182&lt;&gt;"",C182&lt;&gt;"",D182&lt;&gt;"",E182&lt;&gt;"",F182&lt;&gt;"",G182&lt;&gt;"",H182&lt;&gt;""),VLOOKUP(G182,通所リハビリテーション費!$D$62:$E$66,2,0),0)</f>
        <v>0</v>
      </c>
      <c r="J182" s="50">
        <f t="shared" si="34"/>
        <v>0</v>
      </c>
    </row>
    <row r="183" spans="1:10" ht="25" customHeight="1" x14ac:dyDescent="0.5">
      <c r="A183" s="157"/>
      <c r="B183" s="60"/>
      <c r="C183" s="61"/>
      <c r="D183" s="60"/>
      <c r="E183" s="60"/>
      <c r="F183" s="60"/>
      <c r="G183" s="60"/>
      <c r="H183" s="62"/>
      <c r="I183" s="41">
        <f>IF(AND(B183&lt;&gt;"",C183&lt;&gt;"",D183&lt;&gt;"",E183&lt;&gt;"",F183&lt;&gt;"",G183&lt;&gt;"",H183&lt;&gt;""),VLOOKUP(G183,通所リハビリテーション費!$D$62:$E$66,2,0),0)</f>
        <v>0</v>
      </c>
      <c r="J183" s="50">
        <f t="shared" si="34"/>
        <v>0</v>
      </c>
    </row>
    <row r="184" spans="1:10" ht="25" customHeight="1" x14ac:dyDescent="0.5">
      <c r="A184" s="106" t="s">
        <v>86</v>
      </c>
      <c r="B184" s="107"/>
      <c r="C184" s="107"/>
      <c r="D184" s="107"/>
      <c r="E184" s="107"/>
      <c r="F184" s="107"/>
      <c r="G184" s="108"/>
      <c r="H184" s="42">
        <f>SUMIF(H179:H183,"&lt;&gt;#N/A")</f>
        <v>0</v>
      </c>
      <c r="I184" s="42">
        <f t="shared" ref="I184:J184" si="35">SUMIF(I179:I183,"&lt;&gt;#N/A")</f>
        <v>0</v>
      </c>
      <c r="J184" s="51">
        <f t="shared" si="35"/>
        <v>0</v>
      </c>
    </row>
    <row r="186" spans="1:10" ht="25" customHeight="1" x14ac:dyDescent="0.5">
      <c r="A186" s="43" t="s">
        <v>93</v>
      </c>
    </row>
    <row r="187" spans="1:10" ht="27.95" x14ac:dyDescent="0.5">
      <c r="A187" s="158" t="s">
        <v>94</v>
      </c>
      <c r="B187" s="158"/>
      <c r="C187" s="45" t="s">
        <v>99</v>
      </c>
      <c r="D187" s="45" t="s">
        <v>98</v>
      </c>
      <c r="E187" s="45" t="s">
        <v>147</v>
      </c>
    </row>
    <row r="188" spans="1:10" ht="25" customHeight="1" x14ac:dyDescent="0.5">
      <c r="A188" s="158">
        <f>COUNTA(D21:D30,D35:D39,D45:D54,D59:D63,D69:D78,D83:D87,D93:D102,D107:D111,D117:D126,D131:D135,D141:D150,D155:D159,D165:D174,D179:D183)</f>
        <v>0</v>
      </c>
      <c r="B188" s="158"/>
      <c r="C188" s="46">
        <f>COUNTA(C21:C30,C35:C39,C45:C54,C59:C63,C69:C78,C83:C87,C93:C102,C107:C111,C117:C126,C131:C135,C141:C150,C155:C159,C165:C174,C179:C183)</f>
        <v>0</v>
      </c>
      <c r="D188" s="47">
        <f>SUM(H31,H40,H55,H64,H79,H88,H103,H112,H127,H136,H151,H160,H175,H184)</f>
        <v>0</v>
      </c>
      <c r="E188" s="47">
        <f>SUM(J31,J40,J55,J64,J79,J88,J103,J112,J127,J136,J151,J160,J175,J184)</f>
        <v>0</v>
      </c>
    </row>
    <row r="192" spans="1:10" ht="18" customHeight="1" x14ac:dyDescent="0.5"/>
    <row r="194" spans="1:1" ht="43" customHeight="1" x14ac:dyDescent="0.5"/>
    <row r="196" spans="1:1" ht="25" customHeight="1" x14ac:dyDescent="0.5">
      <c r="A196" s="31"/>
    </row>
    <row r="201" spans="1:1" ht="18" customHeight="1" x14ac:dyDescent="0.5"/>
    <row r="203" spans="1:1" ht="43" customHeight="1" x14ac:dyDescent="0.5"/>
    <row r="212" ht="43" customHeight="1" x14ac:dyDescent="0.5"/>
    <row r="224" ht="18" customHeight="1" x14ac:dyDescent="0.5"/>
    <row r="226" ht="43" customHeight="1" x14ac:dyDescent="0.5"/>
    <row r="233" ht="18" customHeight="1" x14ac:dyDescent="0.5"/>
    <row r="235" ht="43" customHeight="1" x14ac:dyDescent="0.5"/>
    <row r="242" spans="16:16" ht="18" customHeight="1" x14ac:dyDescent="0.5"/>
    <row r="246" spans="16:16" ht="25" customHeight="1" x14ac:dyDescent="0.5">
      <c r="P246" s="31"/>
    </row>
    <row r="247" spans="16:16" ht="25" customHeight="1" x14ac:dyDescent="0.5">
      <c r="P247" s="31"/>
    </row>
    <row r="248" spans="16:16" ht="25" customHeight="1" x14ac:dyDescent="0.5">
      <c r="P248" s="31"/>
    </row>
    <row r="249" spans="16:16" ht="29.95" customHeight="1" x14ac:dyDescent="0.5">
      <c r="P249" s="31"/>
    </row>
    <row r="250" spans="16:16" ht="25" customHeight="1" x14ac:dyDescent="0.5">
      <c r="P250" s="31"/>
    </row>
    <row r="251" spans="16:16" ht="25" customHeight="1" x14ac:dyDescent="0.5">
      <c r="P251" s="31"/>
    </row>
    <row r="269" ht="14" x14ac:dyDescent="0.5"/>
    <row r="278" ht="29.95" customHeight="1" x14ac:dyDescent="0.5"/>
    <row r="282" ht="20.05" customHeight="1" x14ac:dyDescent="0.5"/>
    <row r="283" ht="20.05" customHeight="1" x14ac:dyDescent="0.5"/>
    <row r="284" ht="20.05" customHeight="1" x14ac:dyDescent="0.5"/>
    <row r="285" ht="20.05" customHeight="1" x14ac:dyDescent="0.5"/>
    <row r="286" ht="20.05" customHeight="1" x14ac:dyDescent="0.5"/>
  </sheetData>
  <sheetProtection algorithmName="SHA-512" hashValue="aS5bsxE6P/BuLdEUYbYbhtYDX0cX6icZHKoDv4ByUXXbEOFmP9qt6f+M5LF55mbnEndR4YlHik6dGWsEir8itw==" saltValue="TpbppMsatx2UM8ndm7LS1Q==" spinCount="100000" sheet="1" objects="1" scenarios="1"/>
  <mergeCells count="50">
    <mergeCell ref="A184:G184"/>
    <mergeCell ref="A187:B187"/>
    <mergeCell ref="A188:B188"/>
    <mergeCell ref="A136:G136"/>
    <mergeCell ref="A140:A150"/>
    <mergeCell ref="A151:G151"/>
    <mergeCell ref="A154:A159"/>
    <mergeCell ref="A160:G160"/>
    <mergeCell ref="A164:A174"/>
    <mergeCell ref="A175:G175"/>
    <mergeCell ref="A178:A183"/>
    <mergeCell ref="H1:J1"/>
    <mergeCell ref="A4:J4"/>
    <mergeCell ref="A8:B8"/>
    <mergeCell ref="C8:I8"/>
    <mergeCell ref="A9:B9"/>
    <mergeCell ref="C9:I9"/>
    <mergeCell ref="A7:B7"/>
    <mergeCell ref="C7:I7"/>
    <mergeCell ref="A44:A54"/>
    <mergeCell ref="A55:G55"/>
    <mergeCell ref="A58:A63"/>
    <mergeCell ref="A64:G64"/>
    <mergeCell ref="A68:A78"/>
    <mergeCell ref="A79:G79"/>
    <mergeCell ref="A82:A87"/>
    <mergeCell ref="A88:G88"/>
    <mergeCell ref="A92:A102"/>
    <mergeCell ref="A103:G103"/>
    <mergeCell ref="A20:A30"/>
    <mergeCell ref="A31:G31"/>
    <mergeCell ref="A34:A39"/>
    <mergeCell ref="A40:G40"/>
    <mergeCell ref="A10:B10"/>
    <mergeCell ref="A13:B13"/>
    <mergeCell ref="C13:I13"/>
    <mergeCell ref="A14:B14"/>
    <mergeCell ref="C14:I14"/>
    <mergeCell ref="A15:B15"/>
    <mergeCell ref="C15:I15"/>
    <mergeCell ref="C10:I10"/>
    <mergeCell ref="A11:B11"/>
    <mergeCell ref="C11:I11"/>
    <mergeCell ref="A12:B12"/>
    <mergeCell ref="C12:I12"/>
    <mergeCell ref="A106:A111"/>
    <mergeCell ref="A112:G112"/>
    <mergeCell ref="A116:A126"/>
    <mergeCell ref="A127:G127"/>
    <mergeCell ref="A130:A135"/>
  </mergeCells>
  <phoneticPr fontId="3"/>
  <pageMargins left="0.70866141732283472" right="0.70866141732283472" top="0.74803149606299213" bottom="0.74803149606299213" header="0.31496062992125984" footer="0.31496062992125984"/>
  <pageSetup paperSize="9" scale="61" orientation="portrait" horizontalDpi="0" verticalDpi="0" r:id="rId1"/>
  <rowBreaks count="11" manualBreakCount="11">
    <brk id="40" max="9" man="1"/>
    <brk id="64" max="9" man="1"/>
    <brk id="88" max="9" man="1"/>
    <brk id="112" max="9" man="1"/>
    <brk id="136" max="9" man="1"/>
    <brk id="160" max="9" man="1"/>
    <brk id="184" max="9" man="1"/>
    <brk id="209" max="9" man="1"/>
    <brk id="241" max="9" man="1"/>
    <brk id="245" max="16383" man="1"/>
    <brk id="2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 id="{897A2E02-F8D4-4E68-822B-5614D7E48608}">
            <xm:f>COUNTIF($C$13,通所リハビリテーション費!$A$8)</xm:f>
            <x14:dxf>
              <fill>
                <patternFill>
                  <bgColor theme="0"/>
                </patternFill>
              </fill>
            </x14:dxf>
          </x14:cfRule>
          <xm:sqref>B21:D30 G21:H30 B35:D39 G35:H39 B45:D54 G45:H54 B59:D63 G59:H63 B69:D78 G69:H78 B83:D87 G83:H87 B93:D102 G93:H102 B107:D111 G107:H111 B117:D126 G117:H126 B131:D135 G131:H135 B141:D150 G141:H150 B155:D159 G155:H159 B165:D174 G165:H174 B179:D183 G179:H183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186E772-C4A3-4390-A007-090338A9E6D2}">
          <x14:formula1>
            <xm:f>通所リハビリテーション費!$C$2:$C$7</xm:f>
          </x14:formula1>
          <xm:sqref>G155:G159 G45:G54 G141:G150 G69:G78 G21:G30 G93:G102 G35:G39 G117:G126 G59:G63 G83:G87 G131:G135 G107:G111 G165:G174 G179:G183</xm:sqref>
        </x14:dataValidation>
        <x14:dataValidation type="list" allowBlank="1" showInputMessage="1" showErrorMessage="1" xr:uid="{40386F35-272A-4C73-8ADA-E653F6028108}">
          <x14:formula1>
            <xm:f>通所リハビリテーション費!$A$7:$A$14</xm:f>
          </x14:formula1>
          <xm:sqref>C13:C15</xm:sqref>
        </x14:dataValidation>
        <x14:dataValidation type="list" allowBlank="1" showInputMessage="1" showErrorMessage="1" xr:uid="{7FA0B56F-B311-4B3D-B70E-73067E4D11E3}">
          <x14:formula1>
            <xm:f>対象地域一覧!$A$2:$A$45</xm:f>
          </x14:formula1>
          <xm:sqref>D155:D159 D141:D150 D21:D30 D35:D39 D165:D174 D83:D87 D107:D111 D45:D54 D69:D78 D93:D102 D117:D126 D59:D63 D131:D135 D179:D183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通所リハビリテーション費</vt:lpstr>
      <vt:lpstr>対象区分</vt:lpstr>
      <vt:lpstr>対象地域一覧</vt:lpstr>
      <vt:lpstr>対象サービス一覧</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2026-07-06T02:29:07Z</cp:lastPrinted>
  <dcterms:created xsi:type="dcterms:W3CDTF">2026-06-07T07:58:50Z</dcterms:created>
  <dcterms:modified xsi:type="dcterms:W3CDTF">2026-07-06T02:29:12Z</dcterms:modified>
</cp:coreProperties>
</file>