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B4B13D59-EFD6-4E81-ABA9-F31C0E57C219}" xr6:coauthVersionLast="47" xr6:coauthVersionMax="47" xr10:uidLastSave="{00000000-0000-0000-0000-000000000000}"/>
  <bookViews>
    <workbookView xWindow="-120" yWindow="-16320" windowWidth="29040" windowHeight="15720" xr2:uid="{D0C80D73-E7D3-48AA-A472-02BCBF16B954}"/>
  </bookViews>
  <sheets>
    <sheet name="基準への適合状況" sheetId="11" r:id="rId1"/>
    <sheet name="（参考）基準への適合状況" sheetId="14"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4" l="1"/>
  <c r="M22" i="14" l="1"/>
  <c r="K22" i="11"/>
  <c r="K22" i="14"/>
  <c r="J42" i="14" l="1"/>
  <c r="I42" i="14"/>
  <c r="H42" i="14"/>
  <c r="J33" i="14"/>
  <c r="I33" i="14"/>
  <c r="J21" i="14"/>
  <c r="I21" i="14"/>
  <c r="H21" i="14"/>
  <c r="J17" i="14"/>
  <c r="I17" i="14"/>
  <c r="H17" i="14"/>
  <c r="J13" i="14"/>
  <c r="J16" i="14" s="1"/>
  <c r="I13" i="14"/>
  <c r="I16" i="14" s="1"/>
  <c r="H13" i="14"/>
  <c r="H16" i="14" s="1"/>
  <c r="J20" i="14" l="1"/>
  <c r="J22" i="14" s="1"/>
  <c r="I20" i="14"/>
  <c r="I22" i="14" s="1"/>
  <c r="H20" i="14"/>
  <c r="H22" i="14" s="1"/>
  <c r="J42" i="1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sharedStrings.xml><?xml version="1.0" encoding="utf-8"?>
<sst xmlns="http://schemas.openxmlformats.org/spreadsheetml/2006/main" count="154" uniqueCount="65">
  <si>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</si>
  <si>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</si>
  <si>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</si>
  <si>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</si>
  <si>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</si>
  <si>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</si>
  <si>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</si>
  <si>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</si>
  <si>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</si>
  <si>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</si>
  <si>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</si>
  <si>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</si>
  <si>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</si>
  <si>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</si>
  <si>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</si>
  <si>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</si>
  <si>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</si>
  <si>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</si>
  <si>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</si>
  <si>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</si>
  <si>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</si>
  <si>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</si>
  <si>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</si>
  <si>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</si>
  <si>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</si>
  <si>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</si>
  <si>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</si>
  <si>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</si>
  <si>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</si>
  <si>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</si>
  <si>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</si>
  <si>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</si>
  <si>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</si>
  <si>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</si>
  <si>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</si>
  <si>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</si>
  <si>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</si>
  <si>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</si>
  <si>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</si>
  <si>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</si>
  <si>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</si>
  <si>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</si>
  <si>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</si>
  <si>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</si>
  <si>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</si>
  <si>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</si>
  <si>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</si>
  <si>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</si>
  <si>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</si>
  <si>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</si>
  <si>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</si>
  <si>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</si>
  <si>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</si>
  <si>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</si>
  <si>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</si>
  <si>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</si>
  <si>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製品Aの販売量の増加に伴う原材料費等への影響</t>
  </si>
  <si>
    <t>設備導入に伴う光熱費の改善</t>
  </si>
  <si>
    <t>設備導入に伴う修繕費の改善</t>
  </si>
  <si>
    <t>添付資料○参照</t>
  </si>
  <si>
    <t>添付資料○参照</t>
    <phoneticPr fontId="2"/>
  </si>
  <si>
    <t>添付資料○参照</t>
    <rPh sb="0" eb="2">
      <t>テンプ</t>
    </rPh>
    <rPh sb="2" eb="4">
      <t>シリョウ</t>
    </rPh>
    <rPh sb="5" eb="7">
      <t>サンショウ</t>
    </rPh>
    <phoneticPr fontId="2"/>
  </si>
  <si>
    <t>賃上げ等に伴う一般管理費の増加</t>
    <rPh sb="0" eb="2">
      <t>チンア</t>
    </rPh>
    <rPh sb="3" eb="4">
      <t>トウ</t>
    </rPh>
    <rPh sb="5" eb="6">
      <t>トモナ</t>
    </rPh>
    <rPh sb="7" eb="9">
      <t>イッパン</t>
    </rPh>
    <rPh sb="9" eb="12">
      <t>カンリヒ</t>
    </rPh>
    <rPh sb="13" eb="15">
      <t>ゾウカ</t>
    </rPh>
    <phoneticPr fontId="2"/>
  </si>
  <si>
    <t>　当社A工場A製品の製造ラインを構成する機械装置等の導入による売上拡大及び売上原価改善。</t>
    <rPh sb="1" eb="3">
      <t>トウシャ</t>
    </rPh>
    <rPh sb="24" eb="25">
      <t>トウ</t>
    </rPh>
    <phoneticPr fontId="2"/>
  </si>
  <si>
    <t>賃上げ等に伴う労務費の増加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</si>
</sst>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4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0" fontId="5" fillId="0" borderId="5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2" borderId="28" xfId="0" applyFont="1" applyFill="1" applyBorder="1" applyAlignment="1">
      <alignment horizontal="center" vertical="center"/>
    </xf>
    <xf numFmtId="0" fontId="7" fillId="0" borderId="0" xfId="0" applyFont="1" applyBorder="1" applyAlignment="1">
      <alignment horizontal="left"/>
    </xf>
    <xf numFmtId="0" fontId="18" fillId="0" borderId="0" xfId="0" applyFont="1" applyBorder="1" applyAlignment="1">
      <alignment horizontal="right"/>
    </xf>
    <xf numFmtId="0" fontId="7" fillId="0" borderId="29"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176" fontId="12" fillId="0" borderId="25" xfId="0" applyNumberFormat="1" applyFont="1" applyFill="1" applyBorder="1" applyAlignment="1">
      <alignment vertical="center"/>
    </xf>
    <xf numFmtId="176" fontId="15" fillId="0" borderId="1" xfId="0" applyNumberFormat="1" applyFont="1" applyFill="1" applyBorder="1">
      <alignment vertical="center"/>
    </xf>
    <xf numFmtId="0" fontId="16" fillId="0" borderId="0" xfId="0" applyFont="1" applyFill="1">
      <alignment vertical="center"/>
    </xf>
    <xf numFmtId="176" fontId="15" fillId="0" borderId="56" xfId="0" applyNumberFormat="1" applyFont="1" applyFill="1" applyBorder="1">
      <alignment vertical="center"/>
    </xf>
    <xf numFmtId="176" fontId="15" fillId="0" borderId="28" xfId="0" applyNumberFormat="1" applyFont="1" applyFill="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176" fontId="15" fillId="0" borderId="53" xfId="0" applyNumberFormat="1"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applyAlignment="1">
      <alignment horizontal="center" vertical="center"/>
    </xf>
    <xf numFmtId="0" fontId="6" fillId="0" borderId="9" xfId="0" applyFont="1" applyFill="1" applyBorder="1" applyAlignment="1"/>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xf numFmtId="0" fontId="15" fillId="0" borderId="81" xfId="0" applyFont="1" applyFill="1" applyBorder="1" applyAlignment="1">
      <alignment horizontal="left" vertical="center"/>
    </xf>
    <xf numFmtId="0" fontId="15" fillId="0" borderId="27"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31"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76" xfId="0" applyFont="1" applyFill="1" applyBorder="1" applyAlignment="1">
      <alignment horizontal="left" vertical="center"/>
    </xf>
    <xf numFmtId="0" fontId="15" fillId="0" borderId="74" xfId="0" applyFont="1" applyFill="1" applyBorder="1" applyAlignment="1">
      <alignment horizontal="left" vertical="center"/>
    </xf>
    <xf numFmtId="0" fontId="15" fillId="0" borderId="31" xfId="0" applyFont="1" applyFill="1" applyBorder="1" applyAlignment="1">
      <alignment horizontal="left" vertical="center"/>
    </xf>
    <xf numFmtId="0" fontId="15" fillId="0" borderId="3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8" xfId="0" applyFont="1" applyFill="1" applyBorder="1" applyAlignment="1">
      <alignment horizontal="left" vertical="center"/>
    </xf>
    <xf numFmtId="0" fontId="15" fillId="0" borderId="30" xfId="0" applyFont="1" applyFill="1" applyBorder="1" applyAlignment="1">
      <alignment horizontal="left" vertical="center"/>
    </xf>
    <xf numFmtId="0" fontId="15" fillId="0" borderId="78" xfId="0" applyFont="1" applyFill="1" applyBorder="1" applyAlignment="1">
      <alignment horizontal="left" vertical="center"/>
    </xf>
    <xf numFmtId="0" fontId="15" fillId="0" borderId="56" xfId="0" applyFont="1" applyFill="1" applyBorder="1" applyAlignment="1">
      <alignment horizontal="left" vertical="center"/>
    </xf>
    <xf numFmtId="0" fontId="15" fillId="0"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80" zoomScaleNormal="100" zoomScaleSheetLayoutView="80" workbookViewId="0">
      <selection activeCell="K22" sqref="K22"/>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35"/>
      <c r="J6" s="5"/>
      <c r="K6" s="5"/>
      <c r="N6" s="52"/>
    </row>
    <row r="7" spans="1:24" ht="62.25" customHeight="1" thickBot="1" x14ac:dyDescent="0.6">
      <c r="B7" s="165"/>
      <c r="C7" s="130"/>
      <c r="D7" s="130"/>
      <c r="E7" s="130"/>
      <c r="F7" s="130"/>
      <c r="G7" s="130"/>
      <c r="H7" s="130"/>
      <c r="I7" s="130"/>
      <c r="J7" s="130"/>
      <c r="K7" s="130"/>
      <c r="L7" s="130"/>
      <c r="M7" s="130"/>
      <c r="N7" s="131"/>
    </row>
    <row r="8" spans="1:24" ht="36" customHeight="1" thickBot="1" x14ac:dyDescent="0.6">
      <c r="B8" s="3"/>
      <c r="C8" s="3"/>
      <c r="D8" s="3"/>
      <c r="E8" s="3"/>
      <c r="F8" s="15"/>
      <c r="G8" s="3"/>
      <c r="H8" s="3"/>
      <c r="I8" s="3"/>
      <c r="J8" s="12"/>
      <c r="K8" s="12"/>
      <c r="L8" s="12"/>
      <c r="M8" s="30" t="s">
        <v>28</v>
      </c>
      <c r="N8" s="3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81"/>
      <c r="H11" s="205"/>
      <c r="I11" s="206"/>
      <c r="J11" s="207"/>
      <c r="K11" s="208"/>
      <c r="L11" s="209"/>
      <c r="M11" s="193"/>
      <c r="N11" s="194"/>
    </row>
    <row r="12" spans="1:24" ht="25" customHeight="1" thickBot="1" x14ac:dyDescent="0.6">
      <c r="B12" s="214" t="s">
        <v>5</v>
      </c>
      <c r="C12" s="215"/>
      <c r="D12" s="215"/>
      <c r="E12" s="215"/>
      <c r="F12" s="31" t="s">
        <v>9</v>
      </c>
      <c r="G12" s="216"/>
      <c r="H12" s="78"/>
      <c r="I12" s="79"/>
      <c r="J12" s="80"/>
      <c r="K12" s="210"/>
      <c r="L12" s="211"/>
      <c r="M12" s="195"/>
      <c r="N12" s="196"/>
      <c r="P12" s="37"/>
    </row>
    <row r="13" spans="1:24" ht="25" customHeight="1" x14ac:dyDescent="0.55000000000000004">
      <c r="B13" s="201" t="s">
        <v>42</v>
      </c>
      <c r="C13" s="202"/>
      <c r="D13" s="202"/>
      <c r="E13" s="202"/>
      <c r="F13" s="22" t="s">
        <v>10</v>
      </c>
      <c r="G13" s="217"/>
      <c r="H13" s="32">
        <f>H14+H15</f>
        <v>0</v>
      </c>
      <c r="I13" s="33">
        <f t="shared" ref="I13:J13" si="0">I14+I15</f>
        <v>0</v>
      </c>
      <c r="J13" s="34">
        <f t="shared" si="0"/>
        <v>0</v>
      </c>
      <c r="K13" s="210"/>
      <c r="L13" s="211"/>
      <c r="M13" s="195"/>
      <c r="N13" s="196"/>
      <c r="P13" s="37"/>
    </row>
    <row r="14" spans="1:24" ht="25" customHeight="1" x14ac:dyDescent="0.55000000000000004">
      <c r="B14" s="203"/>
      <c r="C14" s="54"/>
      <c r="D14" s="168" t="s">
        <v>7</v>
      </c>
      <c r="E14" s="169"/>
      <c r="F14" s="23" t="s">
        <v>11</v>
      </c>
      <c r="G14" s="217"/>
      <c r="H14" s="68"/>
      <c r="I14" s="69"/>
      <c r="J14" s="70"/>
      <c r="K14" s="210"/>
      <c r="L14" s="211"/>
      <c r="M14" s="195"/>
      <c r="N14" s="196"/>
      <c r="P14" s="37"/>
    </row>
    <row r="15" spans="1:24" ht="25" customHeight="1" thickBot="1" x14ac:dyDescent="0.6">
      <c r="B15" s="204"/>
      <c r="C15" s="55"/>
      <c r="D15" s="170" t="s">
        <v>6</v>
      </c>
      <c r="E15" s="171"/>
      <c r="F15" s="24" t="s">
        <v>12</v>
      </c>
      <c r="G15" s="217"/>
      <c r="H15" s="71"/>
      <c r="I15" s="72"/>
      <c r="J15" s="73"/>
      <c r="K15" s="210"/>
      <c r="L15" s="211"/>
      <c r="M15" s="195"/>
      <c r="N15" s="196"/>
      <c r="P15" s="37"/>
      <c r="S15" s="5"/>
    </row>
    <row r="16" spans="1:24" ht="25" customHeight="1" thickBot="1" x14ac:dyDescent="0.6">
      <c r="B16" s="199" t="s">
        <v>29</v>
      </c>
      <c r="C16" s="200"/>
      <c r="D16" s="200"/>
      <c r="E16" s="200"/>
      <c r="F16" s="25" t="s">
        <v>13</v>
      </c>
      <c r="G16" s="217"/>
      <c r="H16" s="16">
        <f>H12-H13</f>
        <v>0</v>
      </c>
      <c r="I16" s="17">
        <f t="shared" ref="I16:J16" si="1">I12-I13</f>
        <v>0</v>
      </c>
      <c r="J16" s="18">
        <f t="shared" si="1"/>
        <v>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0</v>
      </c>
      <c r="I17" s="33">
        <f t="shared" ref="I17:J17" si="2">I18+I19</f>
        <v>0</v>
      </c>
      <c r="J17" s="34">
        <f t="shared" si="2"/>
        <v>0</v>
      </c>
      <c r="K17" s="210"/>
      <c r="L17" s="211"/>
      <c r="M17" s="195"/>
      <c r="N17" s="196"/>
      <c r="P17" s="37"/>
    </row>
    <row r="18" spans="2:16" ht="25" customHeight="1" x14ac:dyDescent="0.55000000000000004">
      <c r="B18" s="203"/>
      <c r="C18" s="54"/>
      <c r="D18" s="168" t="s">
        <v>7</v>
      </c>
      <c r="E18" s="169"/>
      <c r="F18" s="23" t="s">
        <v>15</v>
      </c>
      <c r="G18" s="217"/>
      <c r="H18" s="68"/>
      <c r="I18" s="69"/>
      <c r="J18" s="70"/>
      <c r="K18" s="210"/>
      <c r="L18" s="211"/>
      <c r="M18" s="195"/>
      <c r="N18" s="196"/>
      <c r="P18" s="37"/>
    </row>
    <row r="19" spans="2:16" ht="25" customHeight="1" thickBot="1" x14ac:dyDescent="0.6">
      <c r="B19" s="204"/>
      <c r="C19" s="55"/>
      <c r="D19" s="170" t="s">
        <v>6</v>
      </c>
      <c r="E19" s="171"/>
      <c r="F19" s="24" t="s">
        <v>16</v>
      </c>
      <c r="G19" s="217"/>
      <c r="H19" s="71"/>
      <c r="I19" s="72"/>
      <c r="J19" s="73"/>
      <c r="K19" s="210"/>
      <c r="L19" s="211"/>
      <c r="M19" s="195"/>
      <c r="N19" s="196"/>
      <c r="P19" s="37"/>
    </row>
    <row r="20" spans="2:16" ht="25" customHeight="1" thickBot="1" x14ac:dyDescent="0.6">
      <c r="B20" s="174" t="s">
        <v>30</v>
      </c>
      <c r="C20" s="175"/>
      <c r="D20" s="175"/>
      <c r="E20" s="175"/>
      <c r="F20" s="21" t="s">
        <v>17</v>
      </c>
      <c r="G20" s="217"/>
      <c r="H20" s="14">
        <f>H16-H17</f>
        <v>0</v>
      </c>
      <c r="I20" s="19">
        <f t="shared" ref="I20:J20" si="3">I16-I17</f>
        <v>0</v>
      </c>
      <c r="J20" s="26">
        <f t="shared" si="3"/>
        <v>0</v>
      </c>
      <c r="K20" s="210"/>
      <c r="L20" s="211"/>
      <c r="M20" s="195"/>
      <c r="N20" s="196"/>
    </row>
    <row r="21" spans="2:16" ht="25" customHeight="1" thickBot="1" x14ac:dyDescent="0.6">
      <c r="B21" s="172" t="s">
        <v>31</v>
      </c>
      <c r="C21" s="173"/>
      <c r="D21" s="173"/>
      <c r="E21" s="173"/>
      <c r="F21" s="25" t="s">
        <v>18</v>
      </c>
      <c r="G21" s="217"/>
      <c r="H21" s="16">
        <f>H15+H19</f>
        <v>0</v>
      </c>
      <c r="I21" s="17">
        <f t="shared" ref="I21:J21" si="4">I15+I19</f>
        <v>0</v>
      </c>
      <c r="J21" s="18">
        <f t="shared" si="4"/>
        <v>0</v>
      </c>
      <c r="K21" s="212"/>
      <c r="L21" s="213"/>
      <c r="M21" s="197"/>
      <c r="N21" s="198"/>
    </row>
    <row r="22" spans="2:16" ht="25" customHeight="1" thickBot="1" x14ac:dyDescent="0.6">
      <c r="B22" s="174" t="s">
        <v>32</v>
      </c>
      <c r="C22" s="175"/>
      <c r="D22" s="175"/>
      <c r="E22" s="175"/>
      <c r="F22" s="21" t="s">
        <v>19</v>
      </c>
      <c r="G22" s="218"/>
      <c r="H22" s="14">
        <f>H20+H21</f>
        <v>0</v>
      </c>
      <c r="I22" s="19">
        <f t="shared" ref="I22:J22" si="5">I20+I21</f>
        <v>0</v>
      </c>
      <c r="J22" s="20">
        <f t="shared" si="5"/>
        <v>0</v>
      </c>
      <c r="K22" s="88">
        <f>ROUNDDOWN(SUM(H22:J22)/3,0)</f>
        <v>0</v>
      </c>
      <c r="L22" s="13" t="s">
        <v>20</v>
      </c>
      <c r="M22" s="77" t="e">
        <f>ROUNDDOWN(K22/G11,3)</f>
        <v>#DIV/0!</v>
      </c>
      <c r="N22" s="41" t="s">
        <v>35</v>
      </c>
    </row>
    <row r="23" spans="2:16" ht="38.25" customHeight="1" thickBot="1" x14ac:dyDescent="0.6"/>
    <row r="24" spans="2:16" ht="11.25" customHeight="1" x14ac:dyDescent="0.55000000000000004">
      <c r="B24" s="42"/>
      <c r="C24" s="40"/>
      <c r="D24" s="40"/>
      <c r="E24" s="40"/>
      <c r="F24" s="40"/>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6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59" t="s">
        <v>1</v>
      </c>
      <c r="I28" s="59" t="s">
        <v>2</v>
      </c>
      <c r="J28" s="60" t="s">
        <v>3</v>
      </c>
      <c r="K28" s="117" t="s">
        <v>25</v>
      </c>
      <c r="L28" s="117"/>
      <c r="M28" s="140"/>
      <c r="N28" s="47"/>
    </row>
    <row r="29" spans="2:16" ht="25" customHeight="1" thickBot="1" x14ac:dyDescent="0.6">
      <c r="B29" s="46"/>
      <c r="C29" s="165" t="s">
        <v>54</v>
      </c>
      <c r="D29" s="130"/>
      <c r="E29" s="130"/>
      <c r="F29" s="130"/>
      <c r="G29" s="62" t="s">
        <v>45</v>
      </c>
      <c r="H29" s="74"/>
      <c r="I29" s="74"/>
      <c r="J29" s="74"/>
      <c r="K29" s="129"/>
      <c r="L29" s="130"/>
      <c r="M29" s="131"/>
      <c r="N29" s="38"/>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67" t="s">
        <v>28</v>
      </c>
      <c r="N31" s="57"/>
    </row>
    <row r="32" spans="2:16" ht="25" customHeight="1" thickBot="1" x14ac:dyDescent="0.6">
      <c r="B32" s="46"/>
      <c r="C32" s="118"/>
      <c r="D32" s="119"/>
      <c r="E32" s="119"/>
      <c r="F32" s="119"/>
      <c r="G32" s="120"/>
      <c r="H32" s="59" t="s">
        <v>1</v>
      </c>
      <c r="I32" s="59" t="s">
        <v>2</v>
      </c>
      <c r="J32" s="59" t="s">
        <v>3</v>
      </c>
      <c r="K32" s="117" t="s">
        <v>25</v>
      </c>
      <c r="L32" s="117"/>
      <c r="M32" s="140"/>
      <c r="N32" s="47"/>
    </row>
    <row r="33" spans="2:16" ht="25" customHeight="1" x14ac:dyDescent="0.55000000000000004">
      <c r="B33" s="46"/>
      <c r="C33" s="106" t="s">
        <v>50</v>
      </c>
      <c r="D33" s="107"/>
      <c r="E33" s="107"/>
      <c r="F33" s="107"/>
      <c r="G33" s="63" t="s">
        <v>44</v>
      </c>
      <c r="H33" s="61">
        <f>SUM(H34:H38)</f>
        <v>0</v>
      </c>
      <c r="I33" s="61">
        <f t="shared" ref="I33" si="6">SUM(I34:I38)</f>
        <v>0</v>
      </c>
      <c r="J33" s="61">
        <f>SUM(J34:J38)</f>
        <v>0</v>
      </c>
      <c r="K33" s="141"/>
      <c r="L33" s="141"/>
      <c r="M33" s="142"/>
      <c r="N33" s="53"/>
      <c r="P33" s="2" t="s">
        <v>38</v>
      </c>
    </row>
    <row r="34" spans="2:16" ht="25" customHeight="1" x14ac:dyDescent="0.55000000000000004">
      <c r="B34" s="46"/>
      <c r="C34" s="124"/>
      <c r="D34" s="132"/>
      <c r="E34" s="133"/>
      <c r="F34" s="133"/>
      <c r="G34" s="134"/>
      <c r="H34" s="75"/>
      <c r="I34" s="75"/>
      <c r="J34" s="75"/>
      <c r="K34" s="114"/>
      <c r="L34" s="114"/>
      <c r="M34" s="115"/>
      <c r="N34" s="38"/>
    </row>
    <row r="35" spans="2:16" ht="25" customHeight="1" x14ac:dyDescent="0.55000000000000004">
      <c r="B35" s="46"/>
      <c r="C35" s="124"/>
      <c r="D35" s="132"/>
      <c r="E35" s="133"/>
      <c r="F35" s="133"/>
      <c r="G35" s="134"/>
      <c r="H35" s="75"/>
      <c r="I35" s="75"/>
      <c r="J35" s="75"/>
      <c r="K35" s="114"/>
      <c r="L35" s="114"/>
      <c r="M35" s="115"/>
      <c r="N35" s="38"/>
    </row>
    <row r="36" spans="2:16" ht="25" customHeight="1" x14ac:dyDescent="0.55000000000000004">
      <c r="B36" s="46"/>
      <c r="C36" s="124"/>
      <c r="D36" s="126"/>
      <c r="E36" s="127"/>
      <c r="F36" s="127"/>
      <c r="G36" s="128"/>
      <c r="H36" s="75"/>
      <c r="I36" s="75"/>
      <c r="J36" s="75"/>
      <c r="K36" s="114"/>
      <c r="L36" s="114"/>
      <c r="M36" s="115"/>
      <c r="N36" s="38"/>
    </row>
    <row r="37" spans="2:16" ht="25" customHeight="1" x14ac:dyDescent="0.55000000000000004">
      <c r="B37" s="46"/>
      <c r="C37" s="124"/>
      <c r="D37" s="111"/>
      <c r="E37" s="112"/>
      <c r="F37" s="112"/>
      <c r="G37" s="113"/>
      <c r="H37" s="75"/>
      <c r="I37" s="75"/>
      <c r="J37" s="75"/>
      <c r="K37" s="114"/>
      <c r="L37" s="114"/>
      <c r="M37" s="115"/>
      <c r="N37" s="53"/>
    </row>
    <row r="38" spans="2:16" ht="25" customHeight="1" thickBot="1" x14ac:dyDescent="0.6">
      <c r="B38" s="46"/>
      <c r="C38" s="125"/>
      <c r="D38" s="121"/>
      <c r="E38" s="122"/>
      <c r="F38" s="122"/>
      <c r="G38" s="123"/>
      <c r="H38" s="76"/>
      <c r="I38" s="76"/>
      <c r="J38" s="76"/>
      <c r="K38" s="135"/>
      <c r="L38" s="135"/>
      <c r="M38" s="136"/>
      <c r="N38" s="38"/>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67" t="s">
        <v>28</v>
      </c>
      <c r="N40" s="57"/>
    </row>
    <row r="41" spans="2:16" ht="25" customHeight="1" thickBot="1" x14ac:dyDescent="0.6">
      <c r="B41" s="46"/>
      <c r="C41" s="137"/>
      <c r="D41" s="138"/>
      <c r="E41" s="138"/>
      <c r="F41" s="138"/>
      <c r="G41" s="139"/>
      <c r="H41" s="59" t="s">
        <v>1</v>
      </c>
      <c r="I41" s="59" t="s">
        <v>2</v>
      </c>
      <c r="J41" s="59" t="s">
        <v>3</v>
      </c>
      <c r="K41" s="117" t="s">
        <v>25</v>
      </c>
      <c r="L41" s="117"/>
      <c r="M41" s="140"/>
      <c r="N41" s="47"/>
    </row>
    <row r="42" spans="2:16" ht="25" customHeight="1" x14ac:dyDescent="0.55000000000000004">
      <c r="B42" s="46"/>
      <c r="C42" s="106" t="s">
        <v>51</v>
      </c>
      <c r="D42" s="107"/>
      <c r="E42" s="107"/>
      <c r="F42" s="107"/>
      <c r="G42" s="63" t="s">
        <v>43</v>
      </c>
      <c r="H42" s="61">
        <f>SUM(H43:H44)</f>
        <v>0</v>
      </c>
      <c r="I42" s="61">
        <f>SUM(I43:I44)</f>
        <v>0</v>
      </c>
      <c r="J42" s="61">
        <f>SUM(J43:J44)</f>
        <v>0</v>
      </c>
      <c r="K42" s="141"/>
      <c r="L42" s="141"/>
      <c r="M42" s="142"/>
      <c r="N42" s="53"/>
      <c r="P42" s="2" t="s">
        <v>41</v>
      </c>
    </row>
    <row r="43" spans="2:16" ht="25" customHeight="1" x14ac:dyDescent="0.55000000000000004">
      <c r="B43" s="46"/>
      <c r="C43" s="124"/>
      <c r="D43" s="132"/>
      <c r="E43" s="133"/>
      <c r="F43" s="133"/>
      <c r="G43" s="134"/>
      <c r="H43" s="75"/>
      <c r="I43" s="75"/>
      <c r="J43" s="75"/>
      <c r="K43" s="114"/>
      <c r="L43" s="114"/>
      <c r="M43" s="115"/>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8FDDD-F537-4E97-B121-9DDE2C0DC2D7}">
  <sheetPr>
    <pageSetUpPr fitToPage="1"/>
  </sheetPr>
  <dimension ref="A1:X48"/>
  <sheetViews>
    <sheetView showGridLines="0" view="pageBreakPreview" zoomScale="80" zoomScaleNormal="100" zoomScaleSheetLayoutView="80" workbookViewId="0">
      <selection activeCell="J35" sqref="J35"/>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83"/>
      <c r="J6" s="5"/>
      <c r="K6" s="5"/>
      <c r="N6" s="52"/>
    </row>
    <row r="7" spans="1:24" ht="62.25" customHeight="1" thickBot="1" x14ac:dyDescent="0.6">
      <c r="B7" s="222" t="s">
        <v>63</v>
      </c>
      <c r="C7" s="130"/>
      <c r="D7" s="130"/>
      <c r="E7" s="130"/>
      <c r="F7" s="130"/>
      <c r="G7" s="130"/>
      <c r="H7" s="130"/>
      <c r="I7" s="130"/>
      <c r="J7" s="130"/>
      <c r="K7" s="130"/>
      <c r="L7" s="130"/>
      <c r="M7" s="130"/>
      <c r="N7" s="131"/>
    </row>
    <row r="8" spans="1:24" ht="36" customHeight="1" thickBot="1" x14ac:dyDescent="0.6">
      <c r="B8" s="3"/>
      <c r="C8" s="3"/>
      <c r="D8" s="103"/>
      <c r="E8" s="103"/>
      <c r="F8" s="104"/>
      <c r="G8" s="103"/>
      <c r="H8" s="103"/>
      <c r="I8" s="103"/>
      <c r="J8" s="105"/>
      <c r="K8" s="105"/>
      <c r="L8" s="12"/>
      <c r="M8" s="30" t="s">
        <v>28</v>
      </c>
      <c r="N8" s="30"/>
      <c r="P8" s="9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102">
        <v>111000</v>
      </c>
      <c r="H11" s="205"/>
      <c r="I11" s="206"/>
      <c r="J11" s="207"/>
      <c r="K11" s="208"/>
      <c r="L11" s="209"/>
      <c r="M11" s="193"/>
      <c r="N11" s="194"/>
      <c r="P11" s="37"/>
    </row>
    <row r="12" spans="1:24" ht="25" customHeight="1" thickBot="1" x14ac:dyDescent="0.6">
      <c r="B12" s="214" t="s">
        <v>5</v>
      </c>
      <c r="C12" s="215"/>
      <c r="D12" s="215"/>
      <c r="E12" s="215"/>
      <c r="F12" s="31" t="s">
        <v>9</v>
      </c>
      <c r="G12" s="216"/>
      <c r="H12" s="93">
        <v>10000</v>
      </c>
      <c r="I12" s="94">
        <v>15000</v>
      </c>
      <c r="J12" s="95">
        <v>20000</v>
      </c>
      <c r="K12" s="210"/>
      <c r="L12" s="211"/>
      <c r="M12" s="195"/>
      <c r="N12" s="196"/>
      <c r="P12" s="37"/>
    </row>
    <row r="13" spans="1:24" ht="25" customHeight="1" x14ac:dyDescent="0.55000000000000004">
      <c r="B13" s="201" t="s">
        <v>42</v>
      </c>
      <c r="C13" s="202"/>
      <c r="D13" s="202"/>
      <c r="E13" s="202"/>
      <c r="F13" s="22" t="s">
        <v>10</v>
      </c>
      <c r="G13" s="217"/>
      <c r="H13" s="32">
        <f>H14+H15</f>
        <v>6000</v>
      </c>
      <c r="I13" s="33">
        <f t="shared" ref="I13:J13" si="0">I14+I15</f>
        <v>8500</v>
      </c>
      <c r="J13" s="34">
        <f t="shared" si="0"/>
        <v>11000</v>
      </c>
      <c r="K13" s="210"/>
      <c r="L13" s="211"/>
      <c r="M13" s="195"/>
      <c r="N13" s="196"/>
      <c r="P13" s="37"/>
    </row>
    <row r="14" spans="1:24" ht="25" customHeight="1" x14ac:dyDescent="0.55000000000000004">
      <c r="B14" s="203"/>
      <c r="C14" s="54"/>
      <c r="D14" s="168" t="s">
        <v>7</v>
      </c>
      <c r="E14" s="169"/>
      <c r="F14" s="23" t="s">
        <v>11</v>
      </c>
      <c r="G14" s="217"/>
      <c r="H14" s="96">
        <v>5000</v>
      </c>
      <c r="I14" s="97">
        <v>7500</v>
      </c>
      <c r="J14" s="98">
        <v>10000</v>
      </c>
      <c r="K14" s="210"/>
      <c r="L14" s="211"/>
      <c r="M14" s="195"/>
      <c r="N14" s="196"/>
      <c r="P14" s="37"/>
    </row>
    <row r="15" spans="1:24" ht="25" customHeight="1" thickBot="1" x14ac:dyDescent="0.6">
      <c r="B15" s="204"/>
      <c r="C15" s="55"/>
      <c r="D15" s="170" t="s">
        <v>6</v>
      </c>
      <c r="E15" s="171"/>
      <c r="F15" s="24" t="s">
        <v>12</v>
      </c>
      <c r="G15" s="217"/>
      <c r="H15" s="99">
        <v>1000</v>
      </c>
      <c r="I15" s="100">
        <v>1000</v>
      </c>
      <c r="J15" s="101">
        <v>1000</v>
      </c>
      <c r="K15" s="210"/>
      <c r="L15" s="211"/>
      <c r="M15" s="195"/>
      <c r="N15" s="196"/>
      <c r="P15" s="37"/>
      <c r="S15" s="5"/>
    </row>
    <row r="16" spans="1:24" ht="25" customHeight="1" thickBot="1" x14ac:dyDescent="0.6">
      <c r="B16" s="199" t="s">
        <v>29</v>
      </c>
      <c r="C16" s="200"/>
      <c r="D16" s="200"/>
      <c r="E16" s="200"/>
      <c r="F16" s="25" t="s">
        <v>13</v>
      </c>
      <c r="G16" s="217"/>
      <c r="H16" s="16">
        <f>H12-H13</f>
        <v>4000</v>
      </c>
      <c r="I16" s="17">
        <f t="shared" ref="I16:J16" si="1">I12-I13</f>
        <v>6500</v>
      </c>
      <c r="J16" s="18">
        <f t="shared" si="1"/>
        <v>9000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500</v>
      </c>
      <c r="I17" s="33">
        <f t="shared" ref="I17:J17" si="2">I18+I19</f>
        <v>1000</v>
      </c>
      <c r="J17" s="34">
        <f t="shared" si="2"/>
        <v>2000</v>
      </c>
      <c r="K17" s="210"/>
      <c r="L17" s="211"/>
      <c r="M17" s="195"/>
      <c r="N17" s="196"/>
      <c r="P17" s="37"/>
    </row>
    <row r="18" spans="2:16" ht="25" customHeight="1" x14ac:dyDescent="0.55000000000000004">
      <c r="B18" s="203"/>
      <c r="C18" s="54"/>
      <c r="D18" s="168" t="s">
        <v>7</v>
      </c>
      <c r="E18" s="169"/>
      <c r="F18" s="23" t="s">
        <v>15</v>
      </c>
      <c r="G18" s="217"/>
      <c r="H18" s="96">
        <v>500</v>
      </c>
      <c r="I18" s="97">
        <v>1000</v>
      </c>
      <c r="J18" s="98">
        <v>2000</v>
      </c>
      <c r="K18" s="210"/>
      <c r="L18" s="211"/>
      <c r="M18" s="195"/>
      <c r="N18" s="196"/>
      <c r="P18" s="37"/>
    </row>
    <row r="19" spans="2:16" ht="25" customHeight="1" thickBot="1" x14ac:dyDescent="0.6">
      <c r="B19" s="204"/>
      <c r="C19" s="55"/>
      <c r="D19" s="170" t="s">
        <v>6</v>
      </c>
      <c r="E19" s="171"/>
      <c r="F19" s="24" t="s">
        <v>16</v>
      </c>
      <c r="G19" s="217"/>
      <c r="H19" s="99">
        <v>0</v>
      </c>
      <c r="I19" s="100">
        <v>0</v>
      </c>
      <c r="J19" s="101">
        <v>0</v>
      </c>
      <c r="K19" s="210"/>
      <c r="L19" s="211"/>
      <c r="M19" s="195"/>
      <c r="N19" s="196"/>
      <c r="P19" s="37"/>
    </row>
    <row r="20" spans="2:16" ht="25" customHeight="1" thickBot="1" x14ac:dyDescent="0.6">
      <c r="B20" s="174" t="s">
        <v>30</v>
      </c>
      <c r="C20" s="175"/>
      <c r="D20" s="175"/>
      <c r="E20" s="175"/>
      <c r="F20" s="21" t="s">
        <v>17</v>
      </c>
      <c r="G20" s="217"/>
      <c r="H20" s="14">
        <f>H16-H17</f>
        <v>3500</v>
      </c>
      <c r="I20" s="19">
        <f t="shared" ref="I20:J20" si="3">I16-I17</f>
        <v>5500</v>
      </c>
      <c r="J20" s="26">
        <f t="shared" si="3"/>
        <v>7000</v>
      </c>
      <c r="K20" s="210"/>
      <c r="L20" s="211"/>
      <c r="M20" s="195"/>
      <c r="N20" s="196"/>
    </row>
    <row r="21" spans="2:16" ht="25" customHeight="1" thickBot="1" x14ac:dyDescent="0.6">
      <c r="B21" s="172" t="s">
        <v>31</v>
      </c>
      <c r="C21" s="173"/>
      <c r="D21" s="173"/>
      <c r="E21" s="173"/>
      <c r="F21" s="25" t="s">
        <v>18</v>
      </c>
      <c r="G21" s="217"/>
      <c r="H21" s="16">
        <f>H15+H19</f>
        <v>1000</v>
      </c>
      <c r="I21" s="17">
        <f t="shared" ref="I21:J21" si="4">I15+I19</f>
        <v>1000</v>
      </c>
      <c r="J21" s="18">
        <f t="shared" si="4"/>
        <v>1000</v>
      </c>
      <c r="K21" s="212"/>
      <c r="L21" s="213"/>
      <c r="M21" s="197"/>
      <c r="N21" s="198"/>
    </row>
    <row r="22" spans="2:16" ht="25" customHeight="1" thickBot="1" x14ac:dyDescent="0.6">
      <c r="B22" s="174" t="s">
        <v>32</v>
      </c>
      <c r="C22" s="175"/>
      <c r="D22" s="175"/>
      <c r="E22" s="175"/>
      <c r="F22" s="21" t="s">
        <v>19</v>
      </c>
      <c r="G22" s="218"/>
      <c r="H22" s="14">
        <f>H20+H21</f>
        <v>4500</v>
      </c>
      <c r="I22" s="19">
        <f t="shared" ref="I22:J22" si="5">I20+I21</f>
        <v>6500</v>
      </c>
      <c r="J22" s="20">
        <f t="shared" si="5"/>
        <v>8000</v>
      </c>
      <c r="K22" s="88">
        <f>ROUNDDOWN(SUM(H22:J22)/3,0)</f>
        <v>6333</v>
      </c>
      <c r="L22" s="13" t="s">
        <v>20</v>
      </c>
      <c r="M22" s="77">
        <f>ROUNDDOWN(K22/G11,3)</f>
        <v>5.7000000000000002E-2</v>
      </c>
      <c r="N22" s="41" t="s">
        <v>35</v>
      </c>
      <c r="P22" s="37"/>
    </row>
    <row r="23" spans="2:16" ht="38.25" customHeight="1" thickBot="1" x14ac:dyDescent="0.6"/>
    <row r="24" spans="2:16" ht="11.25" customHeight="1" x14ac:dyDescent="0.55000000000000004">
      <c r="B24" s="86"/>
      <c r="C24" s="87"/>
      <c r="D24" s="87"/>
      <c r="E24" s="87"/>
      <c r="F24" s="87"/>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8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82" t="s">
        <v>1</v>
      </c>
      <c r="I28" s="82" t="s">
        <v>2</v>
      </c>
      <c r="J28" s="60" t="s">
        <v>3</v>
      </c>
      <c r="K28" s="117" t="s">
        <v>25</v>
      </c>
      <c r="L28" s="117"/>
      <c r="M28" s="140"/>
      <c r="N28" s="47"/>
    </row>
    <row r="29" spans="2:16" ht="25" customHeight="1" thickBot="1" x14ac:dyDescent="0.6">
      <c r="B29" s="46"/>
      <c r="C29" s="165" t="s">
        <v>54</v>
      </c>
      <c r="D29" s="130"/>
      <c r="E29" s="130"/>
      <c r="F29" s="130"/>
      <c r="G29" s="62" t="s">
        <v>45</v>
      </c>
      <c r="H29" s="92">
        <v>10000</v>
      </c>
      <c r="I29" s="92">
        <v>15000</v>
      </c>
      <c r="J29" s="92">
        <v>20000</v>
      </c>
      <c r="K29" s="223" t="s">
        <v>60</v>
      </c>
      <c r="L29" s="224"/>
      <c r="M29" s="225"/>
      <c r="N29" s="53"/>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84" t="s">
        <v>28</v>
      </c>
      <c r="N31" s="57"/>
    </row>
    <row r="32" spans="2:16" ht="25" customHeight="1" thickBot="1" x14ac:dyDescent="0.6">
      <c r="B32" s="46"/>
      <c r="C32" s="118"/>
      <c r="D32" s="119"/>
      <c r="E32" s="119"/>
      <c r="F32" s="119"/>
      <c r="G32" s="120"/>
      <c r="H32" s="82" t="s">
        <v>1</v>
      </c>
      <c r="I32" s="82" t="s">
        <v>2</v>
      </c>
      <c r="J32" s="82" t="s">
        <v>3</v>
      </c>
      <c r="K32" s="117" t="s">
        <v>25</v>
      </c>
      <c r="L32" s="117"/>
      <c r="M32" s="140"/>
      <c r="N32" s="47"/>
    </row>
    <row r="33" spans="2:16" ht="25" customHeight="1" x14ac:dyDescent="0.55000000000000004">
      <c r="B33" s="46"/>
      <c r="C33" s="106" t="s">
        <v>50</v>
      </c>
      <c r="D33" s="107"/>
      <c r="E33" s="107"/>
      <c r="F33" s="107"/>
      <c r="G33" s="63" t="s">
        <v>44</v>
      </c>
      <c r="H33" s="61">
        <f>SUM(H34:H38)</f>
        <v>5000</v>
      </c>
      <c r="I33" s="61">
        <f t="shared" ref="I33" si="6">SUM(I34:I38)</f>
        <v>7500</v>
      </c>
      <c r="J33" s="61">
        <f>SUM(J34:J38)</f>
        <v>10000</v>
      </c>
      <c r="K33" s="141"/>
      <c r="L33" s="141"/>
      <c r="M33" s="142"/>
      <c r="N33" s="53"/>
      <c r="P33" s="2" t="s">
        <v>38</v>
      </c>
    </row>
    <row r="34" spans="2:16" ht="25" customHeight="1" x14ac:dyDescent="0.55000000000000004">
      <c r="B34" s="46"/>
      <c r="C34" s="124"/>
      <c r="D34" s="226" t="s">
        <v>56</v>
      </c>
      <c r="E34" s="227"/>
      <c r="F34" s="227"/>
      <c r="G34" s="228"/>
      <c r="H34" s="89">
        <v>4200</v>
      </c>
      <c r="I34" s="89">
        <v>6100</v>
      </c>
      <c r="J34" s="89">
        <v>8000</v>
      </c>
      <c r="K34" s="229" t="s">
        <v>59</v>
      </c>
      <c r="L34" s="229"/>
      <c r="M34" s="230"/>
      <c r="N34" s="53"/>
      <c r="P34" s="37"/>
    </row>
    <row r="35" spans="2:16" ht="25" customHeight="1" x14ac:dyDescent="0.55000000000000004">
      <c r="B35" s="46"/>
      <c r="C35" s="124"/>
      <c r="D35" s="226" t="s">
        <v>64</v>
      </c>
      <c r="E35" s="227"/>
      <c r="F35" s="227"/>
      <c r="G35" s="228"/>
      <c r="H35" s="89">
        <v>1800</v>
      </c>
      <c r="I35" s="89">
        <v>2300</v>
      </c>
      <c r="J35" s="89">
        <v>2800</v>
      </c>
      <c r="K35" s="229" t="s">
        <v>59</v>
      </c>
      <c r="L35" s="229"/>
      <c r="M35" s="230"/>
      <c r="N35" s="53"/>
    </row>
    <row r="36" spans="2:16" ht="25" customHeight="1" x14ac:dyDescent="0.55000000000000004">
      <c r="B36" s="46"/>
      <c r="C36" s="124"/>
      <c r="D36" s="231" t="s">
        <v>57</v>
      </c>
      <c r="E36" s="232"/>
      <c r="F36" s="232"/>
      <c r="G36" s="233"/>
      <c r="H36" s="89">
        <v>-500</v>
      </c>
      <c r="I36" s="89">
        <v>-400</v>
      </c>
      <c r="J36" s="89">
        <v>-300</v>
      </c>
      <c r="K36" s="229" t="s">
        <v>59</v>
      </c>
      <c r="L36" s="229"/>
      <c r="M36" s="230"/>
      <c r="N36" s="53"/>
    </row>
    <row r="37" spans="2:16" ht="25" customHeight="1" x14ac:dyDescent="0.55000000000000004">
      <c r="B37" s="46"/>
      <c r="C37" s="124"/>
      <c r="D37" s="234" t="s">
        <v>58</v>
      </c>
      <c r="E37" s="235"/>
      <c r="F37" s="235"/>
      <c r="G37" s="236"/>
      <c r="H37" s="89">
        <v>-500</v>
      </c>
      <c r="I37" s="89">
        <v>-500</v>
      </c>
      <c r="J37" s="89">
        <v>-500</v>
      </c>
      <c r="K37" s="229" t="s">
        <v>60</v>
      </c>
      <c r="L37" s="229"/>
      <c r="M37" s="230"/>
      <c r="N37" s="53"/>
    </row>
    <row r="38" spans="2:16" ht="25" customHeight="1" thickBot="1" x14ac:dyDescent="0.6">
      <c r="B38" s="46"/>
      <c r="C38" s="125"/>
      <c r="D38" s="237"/>
      <c r="E38" s="238"/>
      <c r="F38" s="238"/>
      <c r="G38" s="239"/>
      <c r="H38" s="91"/>
      <c r="I38" s="91"/>
      <c r="J38" s="91"/>
      <c r="K38" s="240"/>
      <c r="L38" s="240"/>
      <c r="M38" s="241"/>
      <c r="N38" s="53"/>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84" t="s">
        <v>28</v>
      </c>
      <c r="N40" s="57"/>
    </row>
    <row r="41" spans="2:16" ht="25" customHeight="1" thickBot="1" x14ac:dyDescent="0.6">
      <c r="B41" s="46"/>
      <c r="C41" s="137"/>
      <c r="D41" s="138"/>
      <c r="E41" s="138"/>
      <c r="F41" s="138"/>
      <c r="G41" s="139"/>
      <c r="H41" s="82" t="s">
        <v>1</v>
      </c>
      <c r="I41" s="82" t="s">
        <v>2</v>
      </c>
      <c r="J41" s="82" t="s">
        <v>3</v>
      </c>
      <c r="K41" s="117" t="s">
        <v>25</v>
      </c>
      <c r="L41" s="117"/>
      <c r="M41" s="140"/>
      <c r="N41" s="47"/>
    </row>
    <row r="42" spans="2:16" ht="25" customHeight="1" x14ac:dyDescent="0.55000000000000004">
      <c r="B42" s="46"/>
      <c r="C42" s="106" t="s">
        <v>51</v>
      </c>
      <c r="D42" s="107"/>
      <c r="E42" s="107"/>
      <c r="F42" s="107"/>
      <c r="G42" s="63" t="s">
        <v>43</v>
      </c>
      <c r="H42" s="61">
        <f>SUM(H43:H44)</f>
        <v>500</v>
      </c>
      <c r="I42" s="61">
        <f>SUM(I43:I44)</f>
        <v>1000</v>
      </c>
      <c r="J42" s="61">
        <f>SUM(J43:J44)</f>
        <v>2000</v>
      </c>
      <c r="K42" s="141"/>
      <c r="L42" s="141"/>
      <c r="M42" s="142"/>
      <c r="N42" s="53"/>
      <c r="P42" s="2" t="s">
        <v>41</v>
      </c>
    </row>
    <row r="43" spans="2:16" ht="25" customHeight="1" x14ac:dyDescent="0.55000000000000004">
      <c r="B43" s="46"/>
      <c r="C43" s="124"/>
      <c r="D43" s="226" t="s">
        <v>62</v>
      </c>
      <c r="E43" s="227"/>
      <c r="F43" s="227"/>
      <c r="G43" s="228"/>
      <c r="H43" s="89">
        <v>500</v>
      </c>
      <c r="I43" s="89">
        <v>1000</v>
      </c>
      <c r="J43" s="89">
        <v>2000</v>
      </c>
      <c r="K43" s="229" t="s">
        <v>61</v>
      </c>
      <c r="L43" s="229"/>
      <c r="M43" s="230"/>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conditionalFormatting sqref="H33">
    <cfRule type="expression" priority="2" stopIfTrue="1">
      <formula>$H$14</formula>
    </cfRule>
  </conditionalFormatting>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2023-03-30T22:58:18Z</dcterms:created>
  <dcterms:modified xsi:type="dcterms:W3CDTF">2023-03-30T22:58:18Z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